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7964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<sst xmlns="http://schemas.openxmlformats.org/spreadsheetml/2006/main" count="148" uniqueCount="147">
  <si>
    <t>Итого доходов</t>
  </si>
  <si>
    <t>Всего доходов</t>
  </si>
  <si>
    <t>Расходы</t>
  </si>
  <si>
    <t>Культура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</si>
  <si>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</si>
  <si>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</si>
  <si>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</si>
  <si>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</si>
  <si>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</si>
  <si>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</si>
  <si>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</si>
  <si>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</si>
  <si>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</si>
  <si>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</si>
  <si>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</si>
  <si>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</si>
  <si>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</si>
  <si>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</si>
  <si>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000 1 11 05030 00 0000 120</t>
  </si>
  <si>
    <t>БЕЗВОЗМЕЗДНЫЕ ПОСТУПЛЕНИЯ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</si>
  <si>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</si>
  <si>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</si>
  <si>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</si>
  <si>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</si>
  <si>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</si>
  <si>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</si>
  <si>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</si>
  <si>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</si>
  <si>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</si>
  <si>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5</t>
  </si>
  <si>
    <t>6</t>
  </si>
  <si>
    <t>000 1 01 02000 01 0000 110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</si>
  <si>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</si>
  <si>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</si>
  <si>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</si>
  <si>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</si>
  <si>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</si>
  <si>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</si>
  <si>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</si>
  <si>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</si>
  <si>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Иные межбюджетные трансферты</t>
  </si>
  <si>
    <t>0111</t>
  </si>
  <si>
    <t>Физическая культура и спорт</t>
  </si>
  <si>
    <t>0501</t>
  </si>
  <si>
    <t>Жилищное хозяйство</t>
  </si>
  <si>
    <t>0400</t>
  </si>
  <si>
    <t>Национальная экономика</t>
  </si>
  <si>
    <t>000 1 11 05000 00 0000 120</t>
  </si>
  <si>
    <t>0405</t>
  </si>
  <si>
    <t>Сельское хозяйство и рыболовство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</si>
  <si>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</si>
  <si>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</si>
  <si>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</si>
  <si>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0200</t>
  </si>
  <si>
    <t>Национальная оборона</t>
  </si>
  <si>
    <t>Культура, кинематография, средства массовой информации</t>
  </si>
  <si>
    <t>0113</t>
  </si>
  <si>
    <t>0314</t>
  </si>
  <si>
    <t>Другие вопросы в области национальной безопасности и правоохранительной деятельности</t>
  </si>
  <si>
    <t>1105</t>
  </si>
  <si>
    <t>Другие вопросы в области физической культуры и спорта</t>
  </si>
  <si>
    <t>Налоги на имущество</t>
  </si>
  <si>
    <t>0505</t>
  </si>
  <si>
    <t>Другие вопросы в области жилищно-коммунального хозяйства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</si>
  <si>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</si>
  <si>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</si>
  <si>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</si>
  <si>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</si>
  <si>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</si>
  <si>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</si>
  <si>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</si>
  <si>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</si>
  <si>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</si>
  <si>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</si>
  <si>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</si>
  <si>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</si>
  <si>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0503</t>
  </si>
  <si>
    <t>Благоустройство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</si>
  <si>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</si>
  <si>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</si>
  <si>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</si>
  <si>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</si>
  <si>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</si>
  <si>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000 1 11 05025 10 0000 120</t>
  </si>
  <si>
    <t>000 1 11 05035 10 0000 120</t>
  </si>
  <si>
    <t>Налоги на прибыль, доходы</t>
  </si>
  <si>
    <t>ШТРАФЫ, САНКЦИИ, ВОЗМЕЩЕНИЕ УЩЕРБА</t>
  </si>
  <si>
    <t>000 1 16 00000 00 0000 000</t>
  </si>
  <si>
    <t>Дотации бюджетам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</si>
  <si>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</si>
  <si>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</si>
  <si>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</si>
  <si>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</si>
  <si>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ислючением земельных участков муниципальных бюджетных и автономных учреждений)</t>
  </si>
  <si>
    <t>Дорожное хозяйство (дорожные фонды)</t>
  </si>
  <si>
    <t>Дмитриевский сельсовет</t>
  </si>
  <si>
    <t>И.о. специалиста 1 категории                                                                                  И. И. Ерошенко</t>
  </si>
  <si>
    <t>000 2 02 35118 10 0000 150</t>
  </si>
  <si>
    <t>000 2 02 40000 00 0000 150</t>
  </si>
  <si>
    <t>000 2 02 49999 10 0000 150</t>
  </si>
  <si>
    <t>000 2 02 00000 00 0000 000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</si>
  <si>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</si>
  <si>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</si>
  <si>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</si>
  <si>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</si>
  <si>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</si>
  <si>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</si>
  <si>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</si>
  <si>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</si>
  <si>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</si>
  <si>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</si>
  <si>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000 2 02 10000 00 0000 150</t>
  </si>
  <si>
    <t>000 2 02 16001 10 0000 150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</si>
  <si>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</si>
  <si>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</si>
  <si>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000 2 02 20000 00 0000 150</t>
  </si>
  <si>
    <t>000 2 02 29999 10 0000 150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</si>
  <si>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</si>
  <si>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</si>
  <si>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000 2 02 30000 00 0000 150</t>
  </si>
  <si>
    <t>000 2 02 40014 00 0000 150</t>
  </si>
  <si>
    <t>000 2 02 40014 10 0000 150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</si>
  <si>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</si>
  <si>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</si>
  <si>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</si>
  <si>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000 2 07 05030 10 0000 150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</si>
  <si>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</si>
  <si>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</si>
  <si>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</si>
  <si>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000 1 17 00000 00 0000 000</t>
  </si>
  <si>
    <t xml:space="preserve"> 000 1 17 15000 00 0000 150</t>
  </si>
  <si>
    <t xml:space="preserve"> 000 1 17 15030 10 0000 150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</si>
  <si>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</si>
  <si>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</si>
  <si>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000 1 09 00000 00 0000 000</t>
  </si>
  <si>
    <t xml:space="preserve"> 000 1 09 04050 00 0000 110</t>
  </si>
  <si>
    <t xml:space="preserve"> 000 1 09 04053 10 0000 110</t>
  </si>
  <si>
    <t>0502</t>
  </si>
  <si>
    <t>Коммунальное хозяйство</t>
  </si>
  <si>
    <t>Анализ исполнения  бюджета на 01.01.2023 год</t>
  </si>
  <si>
    <t xml:space="preserve">Утвержд                на                2022 г.        (тыс.руб.)                  </t>
  </si>
  <si>
    <t>Исполн.        на             01.01.2023        (тыс.руб.)</t>
  </si>
  <si>
    <t xml:space="preserve">Исп-е плана 2022 г.           (% ) </t>
  </si>
  <si>
    <t>000 1110542010 0000 120</t>
  </si>
  <si>
    <t xml:space="preserve">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</si>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</sst>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#,##0.0"/>
    <numFmt numFmtId="178" formatCode="?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/>
    </xf>
    <xf numFmtId="172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wrapText="1"/>
    </xf>
    <xf numFmtId="2" fontId="5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2" fontId="7" fillId="32" borderId="12" xfId="0" applyNumberFormat="1" applyFont="1" applyFill="1" applyBorder="1" applyAlignment="1">
      <alignment horizontal="right"/>
    </xf>
    <xf numFmtId="0" fontId="7" fillId="32" borderId="13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 shrinkToFit="1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/>
    </xf>
    <xf numFmtId="4" fontId="11" fillId="32" borderId="14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 wrapText="1"/>
    </xf>
    <xf numFmtId="4" fontId="7" fillId="32" borderId="0" xfId="0" applyNumberFormat="1" applyFont="1" applyFill="1" applyBorder="1" applyAlignment="1">
      <alignment horizontal="right"/>
    </xf>
    <xf numFmtId="4" fontId="12" fillId="3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" fontId="7" fillId="32" borderId="18" xfId="0" applyNumberFormat="1" applyFont="1" applyFill="1" applyBorder="1" applyAlignment="1">
      <alignment horizontal="right"/>
    </xf>
    <xf numFmtId="178" fontId="7" fillId="0" borderId="19" xfId="0" applyNumberFormat="1" applyFont="1" applyBorder="1" applyAlignment="1" applyProtection="1">
      <alignment horizontal="left" wrapText="1"/>
      <protection/>
    </xf>
    <xf numFmtId="0" fontId="5" fillId="32" borderId="13" xfId="0" applyFont="1" applyFill="1" applyBorder="1" applyAlignment="1">
      <alignment vertical="top" wrapText="1"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11" fillId="32" borderId="0" xfId="0" applyNumberFormat="1" applyFont="1" applyFill="1" applyBorder="1" applyAlignment="1">
      <alignment horizontal="right"/>
    </xf>
    <xf numFmtId="4" fontId="11" fillId="32" borderId="20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horizontal="left" wrapText="1"/>
      <protection/>
    </xf>
    <xf numFmtId="0" fontId="5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1" fontId="6" fillId="32" borderId="12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49" fontId="7" fillId="0" borderId="21" xfId="0" applyNumberFormat="1" applyFont="1" applyBorder="1" applyAlignment="1" applyProtection="1">
      <alignment horizontal="left" wrapText="1"/>
      <protection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top" wrapText="1"/>
    </xf>
    <xf numFmtId="4" fontId="11" fillId="32" borderId="22" xfId="0" applyNumberFormat="1" applyFont="1" applyFill="1" applyBorder="1" applyAlignment="1">
      <alignment horizontal="right"/>
    </xf>
    <xf numFmtId="4" fontId="12" fillId="32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6" fillId="0" borderId="1" xfId="33" applyNumberFormat="1" applyFont="1" applyAlignment="1" applyProtection="1">
      <alignment wrapText="1"/>
      <protection/>
    </xf>
    <xf numFmtId="0" fontId="57" fillId="0" borderId="1" xfId="33" applyNumberFormat="1" applyFont="1" applyAlignment="1" applyProtection="1">
      <alignment wrapText="1"/>
      <protection/>
    </xf>
    <xf numFmtId="4" fontId="12" fillId="32" borderId="12" xfId="0" applyNumberFormat="1" applyFont="1" applyFill="1" applyBorder="1" applyAlignment="1">
      <alignment horizontal="right"/>
    </xf>
    <xf numFmtId="4" fontId="12" fillId="32" borderId="24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left" vertical="top"/>
    </xf>
    <xf numFmtId="0" fontId="56" fillId="0" borderId="1" xfId="33" applyNumberFormat="1" applyFont="1" applyAlignment="1" applyProtection="1">
      <alignment horizontal="left" vertical="top" wrapText="1"/>
      <protection/>
    </xf>
    <xf numFmtId="49" fontId="56" fillId="0" borderId="2" xfId="34" applyNumberFormat="1" applyFont="1" applyProtection="1">
      <alignment horizontal="center"/>
      <protection/>
    </xf>
    <xf numFmtId="49" fontId="57" fillId="0" borderId="2" xfId="34" applyNumberFormat="1" applyFont="1" applyProtection="1">
      <alignment horizontal="center"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8" fillId="0" borderId="1" xfId="33" applyNumberFormat="1" applyFont="1" applyAlignment="1" applyProtection="1">
      <alignment wrapText="1"/>
      <protection/>
    </xf>
    <xf numFmtId="0" fontId="59" fillId="0" borderId="1" xfId="33" applyNumberFormat="1" applyFont="1" applyAlignment="1" applyProtection="1">
      <alignment wrapText="1"/>
      <protection/>
    </xf>
    <xf numFmtId="49" fontId="56" fillId="0" borderId="2" xfId="34" applyNumberFormat="1" applyFont="1" applyAlignment="1" applyProtection="1">
      <alignment vertical="center"/>
      <protection/>
    </xf>
    <xf numFmtId="0" fontId="5" fillId="32" borderId="13" xfId="0" applyFont="1" applyFill="1" applyBorder="1" applyAlignment="1">
      <alignment vertical="center"/>
    </xf>
    <xf numFmtId="4" fontId="12" fillId="32" borderId="1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vertical="center" wrapText="1"/>
    </xf>
    <xf numFmtId="4" fontId="12" fillId="32" borderId="15" xfId="0" applyNumberFormat="1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view="pageBreakPreview" zoomScale="80" zoomScaleNormal="80" zoomScaleSheetLayoutView="8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6" sqref="J66"/>
    </sheetView>
  </sheetViews>
  <sheetFormatPr defaultColWidth="9.00390625" defaultRowHeight="12.75"/>
  <cols>
    <col min="1" max="1" width="36.125" style="0" customWidth="1"/>
    <col min="2" max="2" width="81.00390625" style="0" customWidth="1"/>
    <col min="3" max="3" width="17.125" style="0" customWidth="1"/>
    <col min="4" max="4" width="18.875" style="3" customWidth="1"/>
    <col min="5" max="5" width="16.625" style="3" customWidth="1"/>
    <col min="6" max="6" width="9.625" style="0" bestFit="1" customWidth="1"/>
  </cols>
  <sheetData>
    <row r="1" spans="1:5" ht="19.5">
      <c r="A1" s="102" t="s">
        <v>95</v>
      </c>
      <c r="B1" s="102"/>
      <c r="C1" s="102"/>
      <c r="D1" s="102"/>
      <c r="E1" s="102"/>
    </row>
    <row r="2" spans="1:5" ht="19.5">
      <c r="A2" s="103" t="s">
        <v>139</v>
      </c>
      <c r="B2" s="104"/>
      <c r="C2" s="104"/>
      <c r="D2" s="104"/>
      <c r="E2" s="104"/>
    </row>
    <row r="3" spans="1:5" s="1" customFormat="1" ht="116.25" customHeight="1">
      <c r="A3" s="24" t="s">
        <v>4</v>
      </c>
      <c r="B3" s="24" t="s">
        <v>6</v>
      </c>
      <c r="C3" s="25" t="s">
        <v>140</v>
      </c>
      <c r="D3" s="25" t="s">
        <v>141</v>
      </c>
      <c r="E3" s="25" t="s">
        <v>142</v>
      </c>
    </row>
    <row r="4" spans="1:5" s="2" customFormat="1" ht="22.5" customHeight="1">
      <c r="A4" s="26">
        <v>1</v>
      </c>
      <c r="B4" s="26">
        <v>2</v>
      </c>
      <c r="C4" s="26">
        <v>4</v>
      </c>
      <c r="D4" s="27" t="s">
        <v>29</v>
      </c>
      <c r="E4" s="27" t="s">
        <v>30</v>
      </c>
    </row>
    <row r="5" spans="1:6" ht="16.5" customHeight="1">
      <c r="A5" s="61" t="s">
        <v>9</v>
      </c>
      <c r="B5" s="28" t="s">
        <v>51</v>
      </c>
      <c r="C5" s="42">
        <f>C6+C9+C11+C14+C19+C28+C31</f>
        <v>19586.800000000003</v>
      </c>
      <c r="D5" s="42">
        <f>D6+D9+D11+D14+D16+D19+D28+D31</f>
        <v>19616.4</v>
      </c>
      <c r="E5" s="29">
        <f>D5/C5*100</f>
        <v>100.15112218432822</v>
      </c>
      <c r="F5" s="4"/>
    </row>
    <row r="6" spans="1:6" ht="16.5" customHeight="1">
      <c r="A6" s="61" t="s">
        <v>10</v>
      </c>
      <c r="B6" s="28" t="s">
        <v>85</v>
      </c>
      <c r="C6" s="42">
        <f>C7</f>
        <v>16200</v>
      </c>
      <c r="D6" s="42">
        <f>D7</f>
        <v>16201</v>
      </c>
      <c r="E6" s="29">
        <f>E7</f>
        <v>100.00617283950616</v>
      </c>
      <c r="F6" s="5"/>
    </row>
    <row r="7" spans="1:6" ht="19.5" customHeight="1">
      <c r="A7" s="61" t="s">
        <v>31</v>
      </c>
      <c r="B7" s="28" t="s">
        <v>11</v>
      </c>
      <c r="C7" s="42">
        <f>C8</f>
        <v>16200</v>
      </c>
      <c r="D7" s="42">
        <f>D8</f>
        <v>16201</v>
      </c>
      <c r="E7" s="32">
        <f>D7/C7*100</f>
        <v>100.00617283950616</v>
      </c>
      <c r="F7" s="5"/>
    </row>
    <row r="8" spans="1:6" ht="98.25" customHeight="1">
      <c r="A8" s="30" t="s">
        <v>78</v>
      </c>
      <c r="B8" s="31" t="s">
        <v>92</v>
      </c>
      <c r="C8" s="43">
        <v>16200</v>
      </c>
      <c r="D8" s="43">
        <v>16201</v>
      </c>
      <c r="E8" s="32">
        <f>D8/C8*100</f>
        <v>100.00617283950616</v>
      </c>
      <c r="F8" s="5"/>
    </row>
    <row r="9" spans="1:6" ht="20.25" customHeight="1">
      <c r="A9" s="61" t="s">
        <v>12</v>
      </c>
      <c r="B9" s="28" t="s">
        <v>13</v>
      </c>
      <c r="C9" s="42">
        <f>SUM(C10:C10)</f>
        <v>4</v>
      </c>
      <c r="D9" s="42">
        <v>0</v>
      </c>
      <c r="E9" s="32">
        <f>D9/C9*100</f>
        <v>0</v>
      </c>
      <c r="F9" s="6"/>
    </row>
    <row r="10" spans="1:6" ht="19.5" customHeight="1">
      <c r="A10" s="30" t="s">
        <v>14</v>
      </c>
      <c r="B10" s="34" t="s">
        <v>8</v>
      </c>
      <c r="C10" s="43">
        <v>4</v>
      </c>
      <c r="D10" s="43">
        <v>0</v>
      </c>
      <c r="E10" s="32">
        <f>D10/C10*100</f>
        <v>0</v>
      </c>
      <c r="F10" s="5"/>
    </row>
    <row r="11" spans="1:6" ht="19.5" customHeight="1">
      <c r="A11" s="61" t="s">
        <v>64</v>
      </c>
      <c r="B11" s="28" t="s">
        <v>61</v>
      </c>
      <c r="C11" s="42">
        <f>C12+C13</f>
        <v>3099</v>
      </c>
      <c r="D11" s="42">
        <f>D12+D13</f>
        <v>3130.2</v>
      </c>
      <c r="E11" s="29">
        <f aca="true" t="shared" si="0" ref="E11:E20">D11/C11*100</f>
        <v>101.00677637947723</v>
      </c>
      <c r="F11" s="5"/>
    </row>
    <row r="12" spans="1:6" ht="19.5" customHeight="1">
      <c r="A12" s="30" t="s">
        <v>65</v>
      </c>
      <c r="B12" s="34" t="s">
        <v>66</v>
      </c>
      <c r="C12" s="43">
        <v>180</v>
      </c>
      <c r="D12" s="43">
        <v>189.2</v>
      </c>
      <c r="E12" s="32">
        <f t="shared" si="0"/>
        <v>105.11111111111111</v>
      </c>
      <c r="F12" s="5"/>
    </row>
    <row r="13" spans="1:6" ht="19.5" customHeight="1">
      <c r="A13" s="30" t="s">
        <v>67</v>
      </c>
      <c r="B13" s="34" t="s">
        <v>68</v>
      </c>
      <c r="C13" s="43">
        <v>2919</v>
      </c>
      <c r="D13" s="43">
        <v>2941</v>
      </c>
      <c r="E13" s="32">
        <f t="shared" si="0"/>
        <v>100.75368276807126</v>
      </c>
      <c r="F13" s="5"/>
    </row>
    <row r="14" spans="1:6" ht="20.25" customHeight="1">
      <c r="A14" s="61" t="s">
        <v>15</v>
      </c>
      <c r="B14" s="28" t="s">
        <v>16</v>
      </c>
      <c r="C14" s="42">
        <f>SUM(C15:C15)</f>
        <v>0.7</v>
      </c>
      <c r="D14" s="42">
        <f>D15</f>
        <v>0.7</v>
      </c>
      <c r="E14" s="29">
        <f t="shared" si="0"/>
        <v>100</v>
      </c>
      <c r="F14" s="5"/>
    </row>
    <row r="15" spans="1:6" ht="35.25" customHeight="1">
      <c r="A15" s="30" t="s">
        <v>69</v>
      </c>
      <c r="B15" s="35" t="s">
        <v>70</v>
      </c>
      <c r="C15" s="43">
        <v>0.7</v>
      </c>
      <c r="D15" s="43">
        <v>0.7</v>
      </c>
      <c r="E15" s="29">
        <f t="shared" si="0"/>
        <v>100</v>
      </c>
      <c r="F15" s="5"/>
    </row>
    <row r="16" spans="1:6" s="90" customFormat="1" ht="35.25" customHeight="1">
      <c r="A16" s="93" t="s">
        <v>134</v>
      </c>
      <c r="B16" s="91" t="s">
        <v>132</v>
      </c>
      <c r="C16" s="42"/>
      <c r="D16" s="42">
        <f>D17</f>
        <v>0</v>
      </c>
      <c r="E16" s="29"/>
      <c r="F16" s="89"/>
    </row>
    <row r="17" spans="1:6" ht="35.25" customHeight="1">
      <c r="A17" s="93" t="s">
        <v>135</v>
      </c>
      <c r="B17" s="92" t="s">
        <v>133</v>
      </c>
      <c r="C17" s="43"/>
      <c r="D17" s="43">
        <f>D18</f>
        <v>0</v>
      </c>
      <c r="E17" s="29"/>
      <c r="F17" s="5"/>
    </row>
    <row r="18" spans="1:6" ht="35.25" customHeight="1">
      <c r="A18" s="93" t="s">
        <v>136</v>
      </c>
      <c r="B18" s="92" t="s">
        <v>133</v>
      </c>
      <c r="C18" s="43"/>
      <c r="D18" s="43">
        <v>0</v>
      </c>
      <c r="E18" s="29"/>
      <c r="F18" s="5"/>
    </row>
    <row r="19" spans="1:6" ht="33.75">
      <c r="A19" s="61" t="s">
        <v>17</v>
      </c>
      <c r="B19" s="28" t="s">
        <v>50</v>
      </c>
      <c r="C19" s="42">
        <f>C20+C23+C26+C25</f>
        <v>259.7</v>
      </c>
      <c r="D19" s="42">
        <f>D20+D24+D26+D25</f>
        <v>261</v>
      </c>
      <c r="E19" s="29">
        <f t="shared" si="0"/>
        <v>100.50057758952637</v>
      </c>
      <c r="F19" s="5"/>
    </row>
    <row r="20" spans="1:6" ht="113.25" customHeight="1">
      <c r="A20" s="30" t="s">
        <v>47</v>
      </c>
      <c r="B20" s="34" t="s">
        <v>79</v>
      </c>
      <c r="C20" s="43">
        <f>C21</f>
        <v>152</v>
      </c>
      <c r="D20" s="43">
        <v>151.6</v>
      </c>
      <c r="E20" s="29">
        <f t="shared" si="0"/>
        <v>99.73684210526315</v>
      </c>
      <c r="F20" s="5"/>
    </row>
    <row r="21" spans="1:6" ht="99.75" customHeight="1">
      <c r="A21" s="36" t="s">
        <v>80</v>
      </c>
      <c r="B21" s="33" t="s">
        <v>81</v>
      </c>
      <c r="C21" s="43">
        <f>C22</f>
        <v>152</v>
      </c>
      <c r="D21" s="43">
        <v>151.6</v>
      </c>
      <c r="E21" s="29">
        <f>C21/D21*100</f>
        <v>100.26385224274408</v>
      </c>
      <c r="F21" s="5"/>
    </row>
    <row r="22" spans="1:6" ht="99.75" customHeight="1">
      <c r="A22" s="37" t="s">
        <v>83</v>
      </c>
      <c r="B22" s="33" t="s">
        <v>93</v>
      </c>
      <c r="C22" s="43">
        <v>152</v>
      </c>
      <c r="D22" s="43">
        <v>152</v>
      </c>
      <c r="E22" s="29">
        <f aca="true" t="shared" si="1" ref="E22:E27">D22/C22*100</f>
        <v>100</v>
      </c>
      <c r="F22" s="5"/>
    </row>
    <row r="23" spans="1:6" ht="88.5">
      <c r="A23" s="36" t="s">
        <v>18</v>
      </c>
      <c r="B23" s="34" t="s">
        <v>52</v>
      </c>
      <c r="C23" s="43">
        <f>C24</f>
        <v>3</v>
      </c>
      <c r="D23" s="43">
        <f>D24</f>
        <v>0</v>
      </c>
      <c r="E23" s="29">
        <f t="shared" si="1"/>
        <v>0</v>
      </c>
      <c r="F23" s="5"/>
    </row>
    <row r="24" spans="1:6" ht="70.5">
      <c r="A24" s="37" t="s">
        <v>84</v>
      </c>
      <c r="B24" s="33" t="s">
        <v>82</v>
      </c>
      <c r="C24" s="43">
        <v>3</v>
      </c>
      <c r="D24" s="43">
        <v>0</v>
      </c>
      <c r="E24" s="29">
        <f t="shared" si="1"/>
        <v>0</v>
      </c>
      <c r="F24" s="5"/>
    </row>
    <row r="25" spans="1:6" ht="144" customHeight="1">
      <c r="A25" s="100" t="s">
        <v>143</v>
      </c>
      <c r="B25" s="101" t="s">
        <v>144</v>
      </c>
      <c r="C25" s="43">
        <v>1.7</v>
      </c>
      <c r="D25" s="43">
        <v>1.7</v>
      </c>
      <c r="E25" s="29">
        <f t="shared" si="1"/>
        <v>100</v>
      </c>
      <c r="F25" s="5"/>
    </row>
    <row r="26" spans="1:6" ht="88.5">
      <c r="A26" s="50" t="s">
        <v>101</v>
      </c>
      <c r="B26" s="54" t="s">
        <v>102</v>
      </c>
      <c r="C26" s="43">
        <f>C27</f>
        <v>103</v>
      </c>
      <c r="D26" s="43">
        <f>D27</f>
        <v>107.7</v>
      </c>
      <c r="E26" s="29">
        <f t="shared" si="1"/>
        <v>104.56310679611651</v>
      </c>
      <c r="F26" s="5"/>
    </row>
    <row r="27" spans="1:6" ht="88.5">
      <c r="A27" s="50" t="s">
        <v>104</v>
      </c>
      <c r="B27" s="52" t="s">
        <v>103</v>
      </c>
      <c r="C27" s="53">
        <v>103</v>
      </c>
      <c r="D27" s="43">
        <v>107.7</v>
      </c>
      <c r="E27" s="29">
        <f t="shared" si="1"/>
        <v>104.56310679611651</v>
      </c>
      <c r="F27" s="5"/>
    </row>
    <row r="28" spans="1:6" s="16" customFormat="1" ht="21" customHeight="1">
      <c r="A28" s="62" t="s">
        <v>87</v>
      </c>
      <c r="B28" s="55" t="s">
        <v>86</v>
      </c>
      <c r="C28" s="49">
        <f>C29</f>
        <v>6.7</v>
      </c>
      <c r="D28" s="49">
        <f>D29</f>
        <v>6.8</v>
      </c>
      <c r="E28" s="29">
        <f aca="true" t="shared" si="2" ref="E28:E48">D28/C28*100</f>
        <v>101.49253731343283</v>
      </c>
      <c r="F28" s="18"/>
    </row>
    <row r="29" spans="1:6" s="16" customFormat="1" ht="53.25" customHeight="1">
      <c r="A29" s="50" t="s">
        <v>105</v>
      </c>
      <c r="B29" s="56" t="s">
        <v>106</v>
      </c>
      <c r="C29" s="44">
        <f>C30</f>
        <v>6.7</v>
      </c>
      <c r="D29" s="58">
        <v>6.8</v>
      </c>
      <c r="E29" s="32">
        <f t="shared" si="2"/>
        <v>101.49253731343283</v>
      </c>
      <c r="F29" s="18"/>
    </row>
    <row r="30" spans="1:6" s="16" customFormat="1" ht="54" customHeight="1">
      <c r="A30" s="50" t="s">
        <v>108</v>
      </c>
      <c r="B30" s="51" t="s">
        <v>107</v>
      </c>
      <c r="C30" s="70">
        <v>6.7</v>
      </c>
      <c r="D30" s="59">
        <v>6.8</v>
      </c>
      <c r="E30" s="32">
        <f t="shared" si="2"/>
        <v>101.49253731343283</v>
      </c>
      <c r="F30" s="18"/>
    </row>
    <row r="31" spans="1:6" s="84" customFormat="1" ht="23.25" customHeight="1">
      <c r="A31" s="88" t="s">
        <v>129</v>
      </c>
      <c r="B31" s="80" t="s">
        <v>126</v>
      </c>
      <c r="C31" s="81">
        <f>C32</f>
        <v>16.7</v>
      </c>
      <c r="D31" s="82">
        <f>D32</f>
        <v>16.7</v>
      </c>
      <c r="E31" s="29">
        <f t="shared" si="2"/>
        <v>100</v>
      </c>
      <c r="F31" s="83"/>
    </row>
    <row r="32" spans="1:6" s="16" customFormat="1" ht="18.75" customHeight="1">
      <c r="A32" s="87" t="s">
        <v>130</v>
      </c>
      <c r="B32" s="79" t="s">
        <v>127</v>
      </c>
      <c r="C32" s="59">
        <f>C33</f>
        <v>16.7</v>
      </c>
      <c r="D32" s="59">
        <f>D33</f>
        <v>16.7</v>
      </c>
      <c r="E32" s="32">
        <f t="shared" si="2"/>
        <v>100</v>
      </c>
      <c r="F32" s="18"/>
    </row>
    <row r="33" spans="1:6" s="16" customFormat="1" ht="25.5" customHeight="1">
      <c r="A33" s="87" t="s">
        <v>131</v>
      </c>
      <c r="B33" s="86" t="s">
        <v>128</v>
      </c>
      <c r="C33" s="59">
        <v>16.7</v>
      </c>
      <c r="D33" s="57">
        <v>16.7</v>
      </c>
      <c r="E33" s="32">
        <f t="shared" si="2"/>
        <v>100</v>
      </c>
      <c r="F33" s="18"/>
    </row>
    <row r="34" spans="1:6" ht="16.5" customHeight="1">
      <c r="A34" s="63" t="s">
        <v>37</v>
      </c>
      <c r="B34" s="28" t="s">
        <v>19</v>
      </c>
      <c r="C34" s="42">
        <f>C35+C46</f>
        <v>4430.2</v>
      </c>
      <c r="D34" s="42">
        <f>D35+D46</f>
        <v>4430.2</v>
      </c>
      <c r="E34" s="29">
        <f t="shared" si="2"/>
        <v>100</v>
      </c>
      <c r="F34" s="5"/>
    </row>
    <row r="35" spans="1:6" ht="35.25" customHeight="1">
      <c r="A35" s="63" t="s">
        <v>100</v>
      </c>
      <c r="B35" s="60" t="s">
        <v>109</v>
      </c>
      <c r="C35" s="42">
        <f>C36+C38+C40+C42</f>
        <v>4350.2</v>
      </c>
      <c r="D35" s="42">
        <f>D36+D38+D40+D42</f>
        <v>4350.2</v>
      </c>
      <c r="E35" s="29">
        <f t="shared" si="2"/>
        <v>100</v>
      </c>
      <c r="F35" s="5"/>
    </row>
    <row r="36" spans="1:13" ht="17.25">
      <c r="A36" s="50" t="s">
        <v>111</v>
      </c>
      <c r="B36" s="51" t="s">
        <v>88</v>
      </c>
      <c r="C36" s="43">
        <f>C37</f>
        <v>396.8</v>
      </c>
      <c r="D36" s="43">
        <f>D37</f>
        <v>396.8</v>
      </c>
      <c r="E36" s="32">
        <f t="shared" si="2"/>
        <v>100</v>
      </c>
      <c r="F36" s="5"/>
      <c r="M36" s="85"/>
    </row>
    <row r="37" spans="1:6" ht="35.25">
      <c r="A37" s="50" t="s">
        <v>112</v>
      </c>
      <c r="B37" s="56" t="s">
        <v>110</v>
      </c>
      <c r="C37" s="43">
        <v>396.8</v>
      </c>
      <c r="D37" s="43">
        <v>396.8</v>
      </c>
      <c r="E37" s="32">
        <f t="shared" si="2"/>
        <v>100</v>
      </c>
      <c r="F37" s="5"/>
    </row>
    <row r="38" spans="1:6" ht="35.25">
      <c r="A38" s="50" t="s">
        <v>115</v>
      </c>
      <c r="B38" s="67" t="s">
        <v>113</v>
      </c>
      <c r="C38" s="43">
        <f>C39</f>
        <v>1252</v>
      </c>
      <c r="D38" s="43">
        <f>D39</f>
        <v>1252</v>
      </c>
      <c r="E38" s="32">
        <f t="shared" si="2"/>
        <v>100</v>
      </c>
      <c r="F38" s="5"/>
    </row>
    <row r="39" spans="1:6" ht="26.25" customHeight="1">
      <c r="A39" s="50" t="s">
        <v>116</v>
      </c>
      <c r="B39" s="67" t="s">
        <v>114</v>
      </c>
      <c r="C39" s="43">
        <v>1252</v>
      </c>
      <c r="D39" s="48">
        <v>1252</v>
      </c>
      <c r="E39" s="32">
        <f t="shared" si="2"/>
        <v>100</v>
      </c>
      <c r="F39" s="5"/>
    </row>
    <row r="40" spans="1:6" s="84" customFormat="1" ht="43.5" customHeight="1">
      <c r="A40" s="94" t="s">
        <v>119</v>
      </c>
      <c r="B40" s="55" t="s">
        <v>89</v>
      </c>
      <c r="C40" s="98">
        <f>C41</f>
        <v>123</v>
      </c>
      <c r="D40" s="99">
        <f>D41</f>
        <v>123</v>
      </c>
      <c r="E40" s="29">
        <f t="shared" si="2"/>
        <v>100</v>
      </c>
      <c r="F40" s="83"/>
    </row>
    <row r="41" spans="1:6" s="16" customFormat="1" ht="39.75" customHeight="1">
      <c r="A41" s="64" t="s">
        <v>97</v>
      </c>
      <c r="B41" s="33" t="s">
        <v>90</v>
      </c>
      <c r="C41" s="45">
        <v>123</v>
      </c>
      <c r="D41" s="45">
        <v>123</v>
      </c>
      <c r="E41" s="32">
        <f t="shared" si="2"/>
        <v>100</v>
      </c>
      <c r="F41" s="18"/>
    </row>
    <row r="42" spans="1:256" s="76" customFormat="1" ht="39.75" customHeight="1">
      <c r="A42" s="94" t="s">
        <v>98</v>
      </c>
      <c r="B42" s="97" t="s">
        <v>40</v>
      </c>
      <c r="C42" s="95">
        <f>C43+C45</f>
        <v>2578.4</v>
      </c>
      <c r="D42" s="95">
        <f>D43+D45</f>
        <v>2578.4</v>
      </c>
      <c r="E42" s="29">
        <f t="shared" si="2"/>
        <v>100</v>
      </c>
      <c r="F42" s="72"/>
      <c r="G42" s="73"/>
      <c r="H42" s="96"/>
      <c r="I42" s="75"/>
      <c r="J42" s="72"/>
      <c r="K42" s="73"/>
      <c r="L42" s="96"/>
      <c r="M42" s="75"/>
      <c r="N42" s="72"/>
      <c r="O42" s="73"/>
      <c r="P42" s="96"/>
      <c r="Q42" s="75"/>
      <c r="R42" s="72"/>
      <c r="S42" s="73"/>
      <c r="T42" s="96"/>
      <c r="U42" s="75"/>
      <c r="V42" s="72"/>
      <c r="W42" s="73"/>
      <c r="X42" s="96"/>
      <c r="Y42" s="75"/>
      <c r="Z42" s="72"/>
      <c r="AA42" s="73"/>
      <c r="AB42" s="96"/>
      <c r="AC42" s="75"/>
      <c r="AD42" s="72"/>
      <c r="AE42" s="73"/>
      <c r="AF42" s="96"/>
      <c r="AG42" s="75"/>
      <c r="AH42" s="72"/>
      <c r="AI42" s="73"/>
      <c r="AJ42" s="96"/>
      <c r="AK42" s="75"/>
      <c r="AL42" s="72"/>
      <c r="AM42" s="73"/>
      <c r="AN42" s="96"/>
      <c r="AO42" s="75"/>
      <c r="AP42" s="72"/>
      <c r="AQ42" s="73"/>
      <c r="AR42" s="96"/>
      <c r="AS42" s="75"/>
      <c r="AT42" s="72"/>
      <c r="AU42" s="73"/>
      <c r="AV42" s="96"/>
      <c r="AW42" s="75"/>
      <c r="AX42" s="72"/>
      <c r="AY42" s="73"/>
      <c r="AZ42" s="96"/>
      <c r="BA42" s="75"/>
      <c r="BB42" s="72"/>
      <c r="BC42" s="73"/>
      <c r="BD42" s="96"/>
      <c r="BE42" s="75"/>
      <c r="BF42" s="72"/>
      <c r="BG42" s="73"/>
      <c r="BH42" s="96"/>
      <c r="BI42" s="75"/>
      <c r="BJ42" s="72"/>
      <c r="BK42" s="73"/>
      <c r="BL42" s="96"/>
      <c r="BM42" s="75"/>
      <c r="BN42" s="72"/>
      <c r="BO42" s="73"/>
      <c r="BP42" s="96"/>
      <c r="BQ42" s="75"/>
      <c r="BR42" s="72"/>
      <c r="BS42" s="73"/>
      <c r="BT42" s="96"/>
      <c r="BU42" s="75"/>
      <c r="BV42" s="72"/>
      <c r="BW42" s="73"/>
      <c r="BX42" s="96"/>
      <c r="BY42" s="75"/>
      <c r="BZ42" s="72"/>
      <c r="CA42" s="73"/>
      <c r="CB42" s="96"/>
      <c r="CC42" s="75"/>
      <c r="CD42" s="72"/>
      <c r="CE42" s="73"/>
      <c r="CF42" s="96"/>
      <c r="CG42" s="75"/>
      <c r="CH42" s="72"/>
      <c r="CI42" s="73"/>
      <c r="CJ42" s="96"/>
      <c r="CK42" s="75"/>
      <c r="CL42" s="72"/>
      <c r="CM42" s="73"/>
      <c r="CN42" s="96"/>
      <c r="CO42" s="75"/>
      <c r="CP42" s="72"/>
      <c r="CQ42" s="73"/>
      <c r="CR42" s="96"/>
      <c r="CS42" s="75"/>
      <c r="CT42" s="72"/>
      <c r="CU42" s="73"/>
      <c r="CV42" s="96"/>
      <c r="CW42" s="75"/>
      <c r="CX42" s="72"/>
      <c r="CY42" s="73"/>
      <c r="CZ42" s="96"/>
      <c r="DA42" s="75"/>
      <c r="DB42" s="72"/>
      <c r="DC42" s="73"/>
      <c r="DD42" s="96"/>
      <c r="DE42" s="75"/>
      <c r="DF42" s="72"/>
      <c r="DG42" s="73"/>
      <c r="DH42" s="96"/>
      <c r="DI42" s="75"/>
      <c r="DJ42" s="72"/>
      <c r="DK42" s="73"/>
      <c r="DL42" s="96"/>
      <c r="DM42" s="75"/>
      <c r="DN42" s="72"/>
      <c r="DO42" s="73"/>
      <c r="DP42" s="96"/>
      <c r="DQ42" s="75"/>
      <c r="DR42" s="72"/>
      <c r="DS42" s="73"/>
      <c r="DT42" s="96"/>
      <c r="DU42" s="75"/>
      <c r="DV42" s="72"/>
      <c r="DW42" s="73"/>
      <c r="DX42" s="96"/>
      <c r="DY42" s="75"/>
      <c r="DZ42" s="72"/>
      <c r="EA42" s="73"/>
      <c r="EB42" s="96"/>
      <c r="EC42" s="75"/>
      <c r="ED42" s="72"/>
      <c r="EE42" s="73"/>
      <c r="EF42" s="96"/>
      <c r="EG42" s="75"/>
      <c r="EH42" s="72"/>
      <c r="EI42" s="73"/>
      <c r="EJ42" s="96"/>
      <c r="EK42" s="75"/>
      <c r="EL42" s="72"/>
      <c r="EM42" s="73"/>
      <c r="EN42" s="96"/>
      <c r="EO42" s="75"/>
      <c r="EP42" s="72"/>
      <c r="EQ42" s="73"/>
      <c r="ER42" s="96"/>
      <c r="ES42" s="75"/>
      <c r="ET42" s="72"/>
      <c r="EU42" s="73"/>
      <c r="EV42" s="96"/>
      <c r="EW42" s="75"/>
      <c r="EX42" s="72"/>
      <c r="EY42" s="73"/>
      <c r="EZ42" s="96"/>
      <c r="FA42" s="75"/>
      <c r="FB42" s="72"/>
      <c r="FC42" s="73"/>
      <c r="FD42" s="96"/>
      <c r="FE42" s="75"/>
      <c r="FF42" s="72"/>
      <c r="FG42" s="73"/>
      <c r="FH42" s="96"/>
      <c r="FI42" s="75"/>
      <c r="FJ42" s="72"/>
      <c r="FK42" s="73"/>
      <c r="FL42" s="96"/>
      <c r="FM42" s="75"/>
      <c r="FN42" s="72"/>
      <c r="FO42" s="73"/>
      <c r="FP42" s="96"/>
      <c r="FQ42" s="75"/>
      <c r="FR42" s="72"/>
      <c r="FS42" s="73"/>
      <c r="FT42" s="96"/>
      <c r="FU42" s="75"/>
      <c r="FV42" s="72"/>
      <c r="FW42" s="73"/>
      <c r="FX42" s="96"/>
      <c r="FY42" s="75"/>
      <c r="FZ42" s="72"/>
      <c r="GA42" s="73"/>
      <c r="GB42" s="96"/>
      <c r="GC42" s="75"/>
      <c r="GD42" s="72"/>
      <c r="GE42" s="73"/>
      <c r="GF42" s="96"/>
      <c r="GG42" s="75"/>
      <c r="GH42" s="72"/>
      <c r="GI42" s="73"/>
      <c r="GJ42" s="96"/>
      <c r="GK42" s="75"/>
      <c r="GL42" s="72"/>
      <c r="GM42" s="73"/>
      <c r="GN42" s="96"/>
      <c r="GO42" s="75"/>
      <c r="GP42" s="72"/>
      <c r="GQ42" s="73"/>
      <c r="GR42" s="96"/>
      <c r="GS42" s="75"/>
      <c r="GT42" s="72"/>
      <c r="GU42" s="73"/>
      <c r="GV42" s="96"/>
      <c r="GW42" s="75"/>
      <c r="GX42" s="72"/>
      <c r="GY42" s="73"/>
      <c r="GZ42" s="96"/>
      <c r="HA42" s="75"/>
      <c r="HB42" s="72"/>
      <c r="HC42" s="73"/>
      <c r="HD42" s="96"/>
      <c r="HE42" s="75"/>
      <c r="HF42" s="72"/>
      <c r="HG42" s="73"/>
      <c r="HH42" s="96"/>
      <c r="HI42" s="75"/>
      <c r="HJ42" s="72"/>
      <c r="HK42" s="73"/>
      <c r="HL42" s="96"/>
      <c r="HM42" s="75"/>
      <c r="HN42" s="72"/>
      <c r="HO42" s="73"/>
      <c r="HP42" s="96"/>
      <c r="HQ42" s="75"/>
      <c r="HR42" s="72"/>
      <c r="HS42" s="73"/>
      <c r="HT42" s="96"/>
      <c r="HU42" s="75"/>
      <c r="HV42" s="72"/>
      <c r="HW42" s="73"/>
      <c r="HX42" s="96"/>
      <c r="HY42" s="75"/>
      <c r="HZ42" s="72"/>
      <c r="IA42" s="73"/>
      <c r="IB42" s="96"/>
      <c r="IC42" s="75"/>
      <c r="ID42" s="72"/>
      <c r="IE42" s="73"/>
      <c r="IF42" s="96"/>
      <c r="IG42" s="75"/>
      <c r="IH42" s="72"/>
      <c r="II42" s="73"/>
      <c r="IJ42" s="96"/>
      <c r="IK42" s="75"/>
      <c r="IL42" s="72"/>
      <c r="IM42" s="73"/>
      <c r="IN42" s="96"/>
      <c r="IO42" s="75"/>
      <c r="IP42" s="72"/>
      <c r="IQ42" s="73"/>
      <c r="IR42" s="96"/>
      <c r="IS42" s="75"/>
      <c r="IT42" s="72"/>
      <c r="IU42" s="73"/>
      <c r="IV42" s="96"/>
    </row>
    <row r="43" spans="1:256" s="23" customFormat="1" ht="88.5" customHeight="1">
      <c r="A43" s="50" t="s">
        <v>120</v>
      </c>
      <c r="B43" s="56" t="s">
        <v>117</v>
      </c>
      <c r="C43" s="46">
        <f>C44</f>
        <v>701</v>
      </c>
      <c r="D43" s="46">
        <f>D44</f>
        <v>701</v>
      </c>
      <c r="E43" s="32">
        <f t="shared" si="2"/>
        <v>100</v>
      </c>
      <c r="F43" s="19"/>
      <c r="G43" s="20"/>
      <c r="H43" s="21"/>
      <c r="I43" s="22"/>
      <c r="J43" s="19"/>
      <c r="K43" s="20"/>
      <c r="L43" s="21"/>
      <c r="M43" s="22"/>
      <c r="N43" s="19"/>
      <c r="O43" s="20"/>
      <c r="P43" s="21"/>
      <c r="Q43" s="22"/>
      <c r="R43" s="19"/>
      <c r="S43" s="20"/>
      <c r="T43" s="21"/>
      <c r="U43" s="22"/>
      <c r="V43" s="19"/>
      <c r="W43" s="20"/>
      <c r="X43" s="21"/>
      <c r="Y43" s="22"/>
      <c r="Z43" s="19"/>
      <c r="AA43" s="20"/>
      <c r="AB43" s="21"/>
      <c r="AC43" s="22"/>
      <c r="AD43" s="19"/>
      <c r="AE43" s="20"/>
      <c r="AF43" s="21"/>
      <c r="AG43" s="22"/>
      <c r="AH43" s="19"/>
      <c r="AI43" s="20"/>
      <c r="AJ43" s="21"/>
      <c r="AK43" s="22"/>
      <c r="AL43" s="19"/>
      <c r="AM43" s="20"/>
      <c r="AN43" s="21"/>
      <c r="AO43" s="22"/>
      <c r="AP43" s="19"/>
      <c r="AQ43" s="20"/>
      <c r="AR43" s="21"/>
      <c r="AS43" s="22"/>
      <c r="AT43" s="19"/>
      <c r="AU43" s="20"/>
      <c r="AV43" s="21"/>
      <c r="AW43" s="22"/>
      <c r="AX43" s="19"/>
      <c r="AY43" s="20"/>
      <c r="AZ43" s="21"/>
      <c r="BA43" s="22"/>
      <c r="BB43" s="19"/>
      <c r="BC43" s="20"/>
      <c r="BD43" s="21"/>
      <c r="BE43" s="22"/>
      <c r="BF43" s="19"/>
      <c r="BG43" s="20"/>
      <c r="BH43" s="21"/>
      <c r="BI43" s="22"/>
      <c r="BJ43" s="19"/>
      <c r="BK43" s="20"/>
      <c r="BL43" s="21"/>
      <c r="BM43" s="22"/>
      <c r="BN43" s="19"/>
      <c r="BO43" s="20"/>
      <c r="BP43" s="21"/>
      <c r="BQ43" s="22"/>
      <c r="BR43" s="19"/>
      <c r="BS43" s="20"/>
      <c r="BT43" s="21"/>
      <c r="BU43" s="22"/>
      <c r="BV43" s="19"/>
      <c r="BW43" s="20"/>
      <c r="BX43" s="21"/>
      <c r="BY43" s="22"/>
      <c r="BZ43" s="19"/>
      <c r="CA43" s="20"/>
      <c r="CB43" s="21"/>
      <c r="CC43" s="22"/>
      <c r="CD43" s="19"/>
      <c r="CE43" s="20"/>
      <c r="CF43" s="21"/>
      <c r="CG43" s="22"/>
      <c r="CH43" s="19"/>
      <c r="CI43" s="20"/>
      <c r="CJ43" s="21"/>
      <c r="CK43" s="22"/>
      <c r="CL43" s="19"/>
      <c r="CM43" s="20"/>
      <c r="CN43" s="21"/>
      <c r="CO43" s="22"/>
      <c r="CP43" s="19"/>
      <c r="CQ43" s="20"/>
      <c r="CR43" s="21"/>
      <c r="CS43" s="22"/>
      <c r="CT43" s="19"/>
      <c r="CU43" s="20"/>
      <c r="CV43" s="21"/>
      <c r="CW43" s="22"/>
      <c r="CX43" s="19"/>
      <c r="CY43" s="20"/>
      <c r="CZ43" s="21"/>
      <c r="DA43" s="22"/>
      <c r="DB43" s="19"/>
      <c r="DC43" s="20"/>
      <c r="DD43" s="21"/>
      <c r="DE43" s="22"/>
      <c r="DF43" s="19"/>
      <c r="DG43" s="20"/>
      <c r="DH43" s="21"/>
      <c r="DI43" s="22"/>
      <c r="DJ43" s="19"/>
      <c r="DK43" s="20"/>
      <c r="DL43" s="21"/>
      <c r="DM43" s="22"/>
      <c r="DN43" s="19"/>
      <c r="DO43" s="20"/>
      <c r="DP43" s="21"/>
      <c r="DQ43" s="22"/>
      <c r="DR43" s="19"/>
      <c r="DS43" s="20"/>
      <c r="DT43" s="21"/>
      <c r="DU43" s="22"/>
      <c r="DV43" s="19"/>
      <c r="DW43" s="20"/>
      <c r="DX43" s="21"/>
      <c r="DY43" s="22"/>
      <c r="DZ43" s="19"/>
      <c r="EA43" s="20"/>
      <c r="EB43" s="21"/>
      <c r="EC43" s="22"/>
      <c r="ED43" s="19"/>
      <c r="EE43" s="20"/>
      <c r="EF43" s="21"/>
      <c r="EG43" s="22"/>
      <c r="EH43" s="19"/>
      <c r="EI43" s="20"/>
      <c r="EJ43" s="21"/>
      <c r="EK43" s="22"/>
      <c r="EL43" s="19"/>
      <c r="EM43" s="20"/>
      <c r="EN43" s="21"/>
      <c r="EO43" s="22"/>
      <c r="EP43" s="19"/>
      <c r="EQ43" s="20"/>
      <c r="ER43" s="21"/>
      <c r="ES43" s="22"/>
      <c r="ET43" s="19"/>
      <c r="EU43" s="20"/>
      <c r="EV43" s="21"/>
      <c r="EW43" s="22"/>
      <c r="EX43" s="19"/>
      <c r="EY43" s="20"/>
      <c r="EZ43" s="21"/>
      <c r="FA43" s="22"/>
      <c r="FB43" s="19"/>
      <c r="FC43" s="20"/>
      <c r="FD43" s="21"/>
      <c r="FE43" s="22"/>
      <c r="FF43" s="19"/>
      <c r="FG43" s="20"/>
      <c r="FH43" s="21"/>
      <c r="FI43" s="22"/>
      <c r="FJ43" s="19"/>
      <c r="FK43" s="20"/>
      <c r="FL43" s="21"/>
      <c r="FM43" s="22"/>
      <c r="FN43" s="19"/>
      <c r="FO43" s="20"/>
      <c r="FP43" s="21"/>
      <c r="FQ43" s="22"/>
      <c r="FR43" s="19"/>
      <c r="FS43" s="20"/>
      <c r="FT43" s="21"/>
      <c r="FU43" s="22"/>
      <c r="FV43" s="19"/>
      <c r="FW43" s="20"/>
      <c r="FX43" s="21"/>
      <c r="FY43" s="22"/>
      <c r="FZ43" s="19"/>
      <c r="GA43" s="20"/>
      <c r="GB43" s="21"/>
      <c r="GC43" s="22"/>
      <c r="GD43" s="19"/>
      <c r="GE43" s="20"/>
      <c r="GF43" s="21"/>
      <c r="GG43" s="22"/>
      <c r="GH43" s="19"/>
      <c r="GI43" s="20"/>
      <c r="GJ43" s="21"/>
      <c r="GK43" s="22"/>
      <c r="GL43" s="19"/>
      <c r="GM43" s="20"/>
      <c r="GN43" s="21"/>
      <c r="GO43" s="22"/>
      <c r="GP43" s="19"/>
      <c r="GQ43" s="20"/>
      <c r="GR43" s="21"/>
      <c r="GS43" s="22"/>
      <c r="GT43" s="19"/>
      <c r="GU43" s="20"/>
      <c r="GV43" s="21"/>
      <c r="GW43" s="22"/>
      <c r="GX43" s="19"/>
      <c r="GY43" s="20"/>
      <c r="GZ43" s="21"/>
      <c r="HA43" s="22"/>
      <c r="HB43" s="19"/>
      <c r="HC43" s="20"/>
      <c r="HD43" s="21"/>
      <c r="HE43" s="22"/>
      <c r="HF43" s="19"/>
      <c r="HG43" s="20"/>
      <c r="HH43" s="21"/>
      <c r="HI43" s="22"/>
      <c r="HJ43" s="19"/>
      <c r="HK43" s="20"/>
      <c r="HL43" s="21"/>
      <c r="HM43" s="22"/>
      <c r="HN43" s="19"/>
      <c r="HO43" s="20"/>
      <c r="HP43" s="21"/>
      <c r="HQ43" s="22"/>
      <c r="HR43" s="19"/>
      <c r="HS43" s="20"/>
      <c r="HT43" s="21"/>
      <c r="HU43" s="22"/>
      <c r="HV43" s="19"/>
      <c r="HW43" s="20"/>
      <c r="HX43" s="21"/>
      <c r="HY43" s="22"/>
      <c r="HZ43" s="19"/>
      <c r="IA43" s="20"/>
      <c r="IB43" s="21"/>
      <c r="IC43" s="22"/>
      <c r="ID43" s="19"/>
      <c r="IE43" s="20"/>
      <c r="IF43" s="21"/>
      <c r="IG43" s="22"/>
      <c r="IH43" s="19"/>
      <c r="II43" s="20"/>
      <c r="IJ43" s="21"/>
      <c r="IK43" s="22"/>
      <c r="IL43" s="19"/>
      <c r="IM43" s="20"/>
      <c r="IN43" s="21"/>
      <c r="IO43" s="22"/>
      <c r="IP43" s="19"/>
      <c r="IQ43" s="20"/>
      <c r="IR43" s="21"/>
      <c r="IS43" s="22"/>
      <c r="IT43" s="19"/>
      <c r="IU43" s="20"/>
      <c r="IV43" s="21"/>
    </row>
    <row r="44" spans="1:256" s="23" customFormat="1" ht="79.5" customHeight="1">
      <c r="A44" s="50" t="s">
        <v>121</v>
      </c>
      <c r="B44" s="51" t="s">
        <v>118</v>
      </c>
      <c r="C44" s="46">
        <v>701</v>
      </c>
      <c r="D44" s="46">
        <v>701</v>
      </c>
      <c r="E44" s="32">
        <f t="shared" si="2"/>
        <v>100</v>
      </c>
      <c r="F44" s="19"/>
      <c r="G44" s="20"/>
      <c r="H44" s="21"/>
      <c r="I44" s="22"/>
      <c r="J44" s="19"/>
      <c r="K44" s="20"/>
      <c r="L44" s="21"/>
      <c r="M44" s="22"/>
      <c r="N44" s="19"/>
      <c r="O44" s="20"/>
      <c r="P44" s="21"/>
      <c r="Q44" s="22"/>
      <c r="R44" s="19"/>
      <c r="S44" s="20"/>
      <c r="T44" s="21"/>
      <c r="U44" s="22"/>
      <c r="V44" s="19"/>
      <c r="W44" s="20"/>
      <c r="X44" s="21"/>
      <c r="Y44" s="22"/>
      <c r="Z44" s="19"/>
      <c r="AA44" s="20"/>
      <c r="AB44" s="21"/>
      <c r="AC44" s="22"/>
      <c r="AD44" s="19"/>
      <c r="AE44" s="20"/>
      <c r="AF44" s="21"/>
      <c r="AG44" s="22"/>
      <c r="AH44" s="19"/>
      <c r="AI44" s="20"/>
      <c r="AJ44" s="21"/>
      <c r="AK44" s="22"/>
      <c r="AL44" s="19"/>
      <c r="AM44" s="20"/>
      <c r="AN44" s="21"/>
      <c r="AO44" s="22"/>
      <c r="AP44" s="19"/>
      <c r="AQ44" s="20"/>
      <c r="AR44" s="21"/>
      <c r="AS44" s="22"/>
      <c r="AT44" s="19"/>
      <c r="AU44" s="20"/>
      <c r="AV44" s="21"/>
      <c r="AW44" s="22"/>
      <c r="AX44" s="19"/>
      <c r="AY44" s="20"/>
      <c r="AZ44" s="21"/>
      <c r="BA44" s="22"/>
      <c r="BB44" s="19"/>
      <c r="BC44" s="20"/>
      <c r="BD44" s="21"/>
      <c r="BE44" s="22"/>
      <c r="BF44" s="19"/>
      <c r="BG44" s="20"/>
      <c r="BH44" s="21"/>
      <c r="BI44" s="22"/>
      <c r="BJ44" s="19"/>
      <c r="BK44" s="20"/>
      <c r="BL44" s="21"/>
      <c r="BM44" s="22"/>
      <c r="BN44" s="19"/>
      <c r="BO44" s="20"/>
      <c r="BP44" s="21"/>
      <c r="BQ44" s="22"/>
      <c r="BR44" s="19"/>
      <c r="BS44" s="20"/>
      <c r="BT44" s="21"/>
      <c r="BU44" s="22"/>
      <c r="BV44" s="19"/>
      <c r="BW44" s="20"/>
      <c r="BX44" s="21"/>
      <c r="BY44" s="22"/>
      <c r="BZ44" s="19"/>
      <c r="CA44" s="20"/>
      <c r="CB44" s="21"/>
      <c r="CC44" s="22"/>
      <c r="CD44" s="19"/>
      <c r="CE44" s="20"/>
      <c r="CF44" s="21"/>
      <c r="CG44" s="22"/>
      <c r="CH44" s="19"/>
      <c r="CI44" s="20"/>
      <c r="CJ44" s="21"/>
      <c r="CK44" s="22"/>
      <c r="CL44" s="19"/>
      <c r="CM44" s="20"/>
      <c r="CN44" s="21"/>
      <c r="CO44" s="22"/>
      <c r="CP44" s="19"/>
      <c r="CQ44" s="20"/>
      <c r="CR44" s="21"/>
      <c r="CS44" s="22"/>
      <c r="CT44" s="19"/>
      <c r="CU44" s="20"/>
      <c r="CV44" s="21"/>
      <c r="CW44" s="22"/>
      <c r="CX44" s="19"/>
      <c r="CY44" s="20"/>
      <c r="CZ44" s="21"/>
      <c r="DA44" s="22"/>
      <c r="DB44" s="19"/>
      <c r="DC44" s="20"/>
      <c r="DD44" s="21"/>
      <c r="DE44" s="22"/>
      <c r="DF44" s="19"/>
      <c r="DG44" s="20"/>
      <c r="DH44" s="21"/>
      <c r="DI44" s="22"/>
      <c r="DJ44" s="19"/>
      <c r="DK44" s="20"/>
      <c r="DL44" s="21"/>
      <c r="DM44" s="22"/>
      <c r="DN44" s="19"/>
      <c r="DO44" s="20"/>
      <c r="DP44" s="21"/>
      <c r="DQ44" s="22"/>
      <c r="DR44" s="19"/>
      <c r="DS44" s="20"/>
      <c r="DT44" s="21"/>
      <c r="DU44" s="22"/>
      <c r="DV44" s="19"/>
      <c r="DW44" s="20"/>
      <c r="DX44" s="21"/>
      <c r="DY44" s="22"/>
      <c r="DZ44" s="19"/>
      <c r="EA44" s="20"/>
      <c r="EB44" s="21"/>
      <c r="EC44" s="22"/>
      <c r="ED44" s="19"/>
      <c r="EE44" s="20"/>
      <c r="EF44" s="21"/>
      <c r="EG44" s="22"/>
      <c r="EH44" s="19"/>
      <c r="EI44" s="20"/>
      <c r="EJ44" s="21"/>
      <c r="EK44" s="22"/>
      <c r="EL44" s="19"/>
      <c r="EM44" s="20"/>
      <c r="EN44" s="21"/>
      <c r="EO44" s="22"/>
      <c r="EP44" s="19"/>
      <c r="EQ44" s="20"/>
      <c r="ER44" s="21"/>
      <c r="ES44" s="22"/>
      <c r="ET44" s="19"/>
      <c r="EU44" s="20"/>
      <c r="EV44" s="21"/>
      <c r="EW44" s="22"/>
      <c r="EX44" s="19"/>
      <c r="EY44" s="20"/>
      <c r="EZ44" s="21"/>
      <c r="FA44" s="22"/>
      <c r="FB44" s="19"/>
      <c r="FC44" s="20"/>
      <c r="FD44" s="21"/>
      <c r="FE44" s="22"/>
      <c r="FF44" s="19"/>
      <c r="FG44" s="20"/>
      <c r="FH44" s="21"/>
      <c r="FI44" s="22"/>
      <c r="FJ44" s="19"/>
      <c r="FK44" s="20"/>
      <c r="FL44" s="21"/>
      <c r="FM44" s="22"/>
      <c r="FN44" s="19"/>
      <c r="FO44" s="20"/>
      <c r="FP44" s="21"/>
      <c r="FQ44" s="22"/>
      <c r="FR44" s="19"/>
      <c r="FS44" s="20"/>
      <c r="FT44" s="21"/>
      <c r="FU44" s="22"/>
      <c r="FV44" s="19"/>
      <c r="FW44" s="20"/>
      <c r="FX44" s="21"/>
      <c r="FY44" s="22"/>
      <c r="FZ44" s="19"/>
      <c r="GA44" s="20"/>
      <c r="GB44" s="21"/>
      <c r="GC44" s="22"/>
      <c r="GD44" s="19"/>
      <c r="GE44" s="20"/>
      <c r="GF44" s="21"/>
      <c r="GG44" s="22"/>
      <c r="GH44" s="19"/>
      <c r="GI44" s="20"/>
      <c r="GJ44" s="21"/>
      <c r="GK44" s="22"/>
      <c r="GL44" s="19"/>
      <c r="GM44" s="20"/>
      <c r="GN44" s="21"/>
      <c r="GO44" s="22"/>
      <c r="GP44" s="19"/>
      <c r="GQ44" s="20"/>
      <c r="GR44" s="21"/>
      <c r="GS44" s="22"/>
      <c r="GT44" s="19"/>
      <c r="GU44" s="20"/>
      <c r="GV44" s="21"/>
      <c r="GW44" s="22"/>
      <c r="GX44" s="19"/>
      <c r="GY44" s="20"/>
      <c r="GZ44" s="21"/>
      <c r="HA44" s="22"/>
      <c r="HB44" s="19"/>
      <c r="HC44" s="20"/>
      <c r="HD44" s="21"/>
      <c r="HE44" s="22"/>
      <c r="HF44" s="19"/>
      <c r="HG44" s="20"/>
      <c r="HH44" s="21"/>
      <c r="HI44" s="22"/>
      <c r="HJ44" s="19"/>
      <c r="HK44" s="20"/>
      <c r="HL44" s="21"/>
      <c r="HM44" s="22"/>
      <c r="HN44" s="19"/>
      <c r="HO44" s="20"/>
      <c r="HP44" s="21"/>
      <c r="HQ44" s="22"/>
      <c r="HR44" s="19"/>
      <c r="HS44" s="20"/>
      <c r="HT44" s="21"/>
      <c r="HU44" s="22"/>
      <c r="HV44" s="19"/>
      <c r="HW44" s="20"/>
      <c r="HX44" s="21"/>
      <c r="HY44" s="22"/>
      <c r="HZ44" s="19"/>
      <c r="IA44" s="20"/>
      <c r="IB44" s="21"/>
      <c r="IC44" s="22"/>
      <c r="ID44" s="19"/>
      <c r="IE44" s="20"/>
      <c r="IF44" s="21"/>
      <c r="IG44" s="22"/>
      <c r="IH44" s="19"/>
      <c r="II44" s="20"/>
      <c r="IJ44" s="21"/>
      <c r="IK44" s="22"/>
      <c r="IL44" s="19"/>
      <c r="IM44" s="20"/>
      <c r="IN44" s="21"/>
      <c r="IO44" s="22"/>
      <c r="IP44" s="19"/>
      <c r="IQ44" s="20"/>
      <c r="IR44" s="21"/>
      <c r="IS44" s="22"/>
      <c r="IT44" s="19"/>
      <c r="IU44" s="20"/>
      <c r="IV44" s="21"/>
    </row>
    <row r="45" spans="1:256" s="23" customFormat="1" ht="39.75" customHeight="1">
      <c r="A45" s="68" t="s">
        <v>99</v>
      </c>
      <c r="B45" s="69" t="s">
        <v>91</v>
      </c>
      <c r="C45" s="70">
        <v>1877.4</v>
      </c>
      <c r="D45" s="70">
        <v>1877.4</v>
      </c>
      <c r="E45" s="32">
        <f t="shared" si="2"/>
        <v>100</v>
      </c>
      <c r="F45" s="19"/>
      <c r="G45" s="20"/>
      <c r="H45" s="17"/>
      <c r="I45" s="22"/>
      <c r="J45" s="19"/>
      <c r="K45" s="20"/>
      <c r="L45" s="17"/>
      <c r="M45" s="22"/>
      <c r="N45" s="19"/>
      <c r="O45" s="20"/>
      <c r="P45" s="17"/>
      <c r="Q45" s="22"/>
      <c r="R45" s="19"/>
      <c r="S45" s="20"/>
      <c r="T45" s="17"/>
      <c r="U45" s="22"/>
      <c r="V45" s="19"/>
      <c r="W45" s="20"/>
      <c r="X45" s="17"/>
      <c r="Y45" s="22"/>
      <c r="Z45" s="19"/>
      <c r="AA45" s="20"/>
      <c r="AB45" s="17"/>
      <c r="AC45" s="22"/>
      <c r="AD45" s="19"/>
      <c r="AE45" s="20"/>
      <c r="AF45" s="17"/>
      <c r="AG45" s="22"/>
      <c r="AH45" s="19"/>
      <c r="AI45" s="20"/>
      <c r="AJ45" s="17"/>
      <c r="AK45" s="22"/>
      <c r="AL45" s="19"/>
      <c r="AM45" s="20"/>
      <c r="AN45" s="17"/>
      <c r="AO45" s="22"/>
      <c r="AP45" s="19"/>
      <c r="AQ45" s="20"/>
      <c r="AR45" s="17"/>
      <c r="AS45" s="22"/>
      <c r="AT45" s="19"/>
      <c r="AU45" s="20"/>
      <c r="AV45" s="17"/>
      <c r="AW45" s="22"/>
      <c r="AX45" s="19"/>
      <c r="AY45" s="20"/>
      <c r="AZ45" s="17"/>
      <c r="BA45" s="22"/>
      <c r="BB45" s="19"/>
      <c r="BC45" s="20"/>
      <c r="BD45" s="17"/>
      <c r="BE45" s="22"/>
      <c r="BF45" s="19"/>
      <c r="BG45" s="20"/>
      <c r="BH45" s="17"/>
      <c r="BI45" s="22"/>
      <c r="BJ45" s="19"/>
      <c r="BK45" s="20"/>
      <c r="BL45" s="17"/>
      <c r="BM45" s="22"/>
      <c r="BN45" s="19"/>
      <c r="BO45" s="20"/>
      <c r="BP45" s="17"/>
      <c r="BQ45" s="22"/>
      <c r="BR45" s="19"/>
      <c r="BS45" s="20"/>
      <c r="BT45" s="17"/>
      <c r="BU45" s="22"/>
      <c r="BV45" s="19"/>
      <c r="BW45" s="20"/>
      <c r="BX45" s="17"/>
      <c r="BY45" s="22"/>
      <c r="BZ45" s="19"/>
      <c r="CA45" s="20"/>
      <c r="CB45" s="17"/>
      <c r="CC45" s="22"/>
      <c r="CD45" s="19"/>
      <c r="CE45" s="20"/>
      <c r="CF45" s="17"/>
      <c r="CG45" s="22"/>
      <c r="CH45" s="19"/>
      <c r="CI45" s="20"/>
      <c r="CJ45" s="17"/>
      <c r="CK45" s="22"/>
      <c r="CL45" s="19"/>
      <c r="CM45" s="20"/>
      <c r="CN45" s="17"/>
      <c r="CO45" s="22"/>
      <c r="CP45" s="19"/>
      <c r="CQ45" s="20"/>
      <c r="CR45" s="17"/>
      <c r="CS45" s="22"/>
      <c r="CT45" s="19"/>
      <c r="CU45" s="20"/>
      <c r="CV45" s="17"/>
      <c r="CW45" s="22"/>
      <c r="CX45" s="19"/>
      <c r="CY45" s="20"/>
      <c r="CZ45" s="17"/>
      <c r="DA45" s="22"/>
      <c r="DB45" s="19"/>
      <c r="DC45" s="20"/>
      <c r="DD45" s="17"/>
      <c r="DE45" s="22"/>
      <c r="DF45" s="19"/>
      <c r="DG45" s="20"/>
      <c r="DH45" s="17"/>
      <c r="DI45" s="22"/>
      <c r="DJ45" s="19"/>
      <c r="DK45" s="20"/>
      <c r="DL45" s="17"/>
      <c r="DM45" s="22"/>
      <c r="DN45" s="19"/>
      <c r="DO45" s="20"/>
      <c r="DP45" s="17"/>
      <c r="DQ45" s="22"/>
      <c r="DR45" s="19"/>
      <c r="DS45" s="20"/>
      <c r="DT45" s="17"/>
      <c r="DU45" s="22"/>
      <c r="DV45" s="19"/>
      <c r="DW45" s="20"/>
      <c r="DX45" s="17"/>
      <c r="DY45" s="22"/>
      <c r="DZ45" s="19"/>
      <c r="EA45" s="20"/>
      <c r="EB45" s="17"/>
      <c r="EC45" s="22"/>
      <c r="ED45" s="19"/>
      <c r="EE45" s="20"/>
      <c r="EF45" s="17"/>
      <c r="EG45" s="22"/>
      <c r="EH45" s="19"/>
      <c r="EI45" s="20"/>
      <c r="EJ45" s="17"/>
      <c r="EK45" s="22"/>
      <c r="EL45" s="19"/>
      <c r="EM45" s="20"/>
      <c r="EN45" s="17"/>
      <c r="EO45" s="22"/>
      <c r="EP45" s="19"/>
      <c r="EQ45" s="20"/>
      <c r="ER45" s="17"/>
      <c r="ES45" s="22"/>
      <c r="ET45" s="19"/>
      <c r="EU45" s="20"/>
      <c r="EV45" s="17"/>
      <c r="EW45" s="22"/>
      <c r="EX45" s="19"/>
      <c r="EY45" s="20"/>
      <c r="EZ45" s="17"/>
      <c r="FA45" s="22"/>
      <c r="FB45" s="19"/>
      <c r="FC45" s="20"/>
      <c r="FD45" s="17"/>
      <c r="FE45" s="22"/>
      <c r="FF45" s="19"/>
      <c r="FG45" s="20"/>
      <c r="FH45" s="17"/>
      <c r="FI45" s="22"/>
      <c r="FJ45" s="19"/>
      <c r="FK45" s="20"/>
      <c r="FL45" s="17"/>
      <c r="FM45" s="22"/>
      <c r="FN45" s="19"/>
      <c r="FO45" s="20"/>
      <c r="FP45" s="17"/>
      <c r="FQ45" s="22"/>
      <c r="FR45" s="19"/>
      <c r="FS45" s="20"/>
      <c r="FT45" s="17"/>
      <c r="FU45" s="22"/>
      <c r="FV45" s="19"/>
      <c r="FW45" s="20"/>
      <c r="FX45" s="17"/>
      <c r="FY45" s="22"/>
      <c r="FZ45" s="19"/>
      <c r="GA45" s="20"/>
      <c r="GB45" s="17"/>
      <c r="GC45" s="22"/>
      <c r="GD45" s="19"/>
      <c r="GE45" s="20"/>
      <c r="GF45" s="17"/>
      <c r="GG45" s="22"/>
      <c r="GH45" s="19"/>
      <c r="GI45" s="20"/>
      <c r="GJ45" s="17"/>
      <c r="GK45" s="22"/>
      <c r="GL45" s="19"/>
      <c r="GM45" s="20"/>
      <c r="GN45" s="17"/>
      <c r="GO45" s="22"/>
      <c r="GP45" s="19"/>
      <c r="GQ45" s="20"/>
      <c r="GR45" s="17"/>
      <c r="GS45" s="22"/>
      <c r="GT45" s="19"/>
      <c r="GU45" s="20"/>
      <c r="GV45" s="17"/>
      <c r="GW45" s="22"/>
      <c r="GX45" s="19"/>
      <c r="GY45" s="20"/>
      <c r="GZ45" s="17"/>
      <c r="HA45" s="22"/>
      <c r="HB45" s="19"/>
      <c r="HC45" s="20"/>
      <c r="HD45" s="17"/>
      <c r="HE45" s="22"/>
      <c r="HF45" s="19"/>
      <c r="HG45" s="20"/>
      <c r="HH45" s="17"/>
      <c r="HI45" s="22"/>
      <c r="HJ45" s="19"/>
      <c r="HK45" s="20"/>
      <c r="HL45" s="17"/>
      <c r="HM45" s="22"/>
      <c r="HN45" s="19"/>
      <c r="HO45" s="20"/>
      <c r="HP45" s="17"/>
      <c r="HQ45" s="22"/>
      <c r="HR45" s="19"/>
      <c r="HS45" s="20"/>
      <c r="HT45" s="17"/>
      <c r="HU45" s="22"/>
      <c r="HV45" s="19"/>
      <c r="HW45" s="20"/>
      <c r="HX45" s="17"/>
      <c r="HY45" s="22"/>
      <c r="HZ45" s="19"/>
      <c r="IA45" s="20"/>
      <c r="IB45" s="17"/>
      <c r="IC45" s="22"/>
      <c r="ID45" s="19"/>
      <c r="IE45" s="20"/>
      <c r="IF45" s="17"/>
      <c r="IG45" s="22"/>
      <c r="IH45" s="19"/>
      <c r="II45" s="20"/>
      <c r="IJ45" s="17"/>
      <c r="IK45" s="22"/>
      <c r="IL45" s="19"/>
      <c r="IM45" s="20"/>
      <c r="IN45" s="17"/>
      <c r="IO45" s="22"/>
      <c r="IP45" s="19"/>
      <c r="IQ45" s="20"/>
      <c r="IR45" s="17"/>
      <c r="IS45" s="22"/>
      <c r="IT45" s="19"/>
      <c r="IU45" s="20"/>
      <c r="IV45" s="17"/>
    </row>
    <row r="46" spans="1:256" s="76" customFormat="1" ht="30" customHeight="1">
      <c r="A46" s="77" t="s">
        <v>124</v>
      </c>
      <c r="B46" s="78" t="s">
        <v>122</v>
      </c>
      <c r="C46" s="71">
        <f>C47</f>
        <v>80</v>
      </c>
      <c r="D46" s="71">
        <f>D47</f>
        <v>80</v>
      </c>
      <c r="E46" s="32">
        <f t="shared" si="2"/>
        <v>100</v>
      </c>
      <c r="F46" s="72"/>
      <c r="G46" s="73"/>
      <c r="H46" s="74"/>
      <c r="I46" s="75"/>
      <c r="J46" s="72"/>
      <c r="K46" s="73"/>
      <c r="L46" s="74"/>
      <c r="M46" s="75"/>
      <c r="N46" s="72"/>
      <c r="O46" s="73"/>
      <c r="P46" s="74"/>
      <c r="Q46" s="75"/>
      <c r="R46" s="72"/>
      <c r="S46" s="73"/>
      <c r="T46" s="74"/>
      <c r="U46" s="75"/>
      <c r="V46" s="72"/>
      <c r="W46" s="73"/>
      <c r="X46" s="74"/>
      <c r="Y46" s="75"/>
      <c r="Z46" s="72"/>
      <c r="AA46" s="73"/>
      <c r="AB46" s="74"/>
      <c r="AC46" s="75"/>
      <c r="AD46" s="72"/>
      <c r="AE46" s="73"/>
      <c r="AF46" s="74"/>
      <c r="AG46" s="75"/>
      <c r="AH46" s="72"/>
      <c r="AI46" s="73"/>
      <c r="AJ46" s="74"/>
      <c r="AK46" s="75"/>
      <c r="AL46" s="72"/>
      <c r="AM46" s="73"/>
      <c r="AN46" s="74"/>
      <c r="AO46" s="75"/>
      <c r="AP46" s="72"/>
      <c r="AQ46" s="73"/>
      <c r="AR46" s="74"/>
      <c r="AS46" s="75"/>
      <c r="AT46" s="72"/>
      <c r="AU46" s="73"/>
      <c r="AV46" s="74"/>
      <c r="AW46" s="75"/>
      <c r="AX46" s="72"/>
      <c r="AY46" s="73"/>
      <c r="AZ46" s="74"/>
      <c r="BA46" s="75"/>
      <c r="BB46" s="72"/>
      <c r="BC46" s="73"/>
      <c r="BD46" s="74"/>
      <c r="BE46" s="75"/>
      <c r="BF46" s="72"/>
      <c r="BG46" s="73"/>
      <c r="BH46" s="74"/>
      <c r="BI46" s="75"/>
      <c r="BJ46" s="72"/>
      <c r="BK46" s="73"/>
      <c r="BL46" s="74"/>
      <c r="BM46" s="75"/>
      <c r="BN46" s="72"/>
      <c r="BO46" s="73"/>
      <c r="BP46" s="74"/>
      <c r="BQ46" s="75"/>
      <c r="BR46" s="72"/>
      <c r="BS46" s="73"/>
      <c r="BT46" s="74"/>
      <c r="BU46" s="75"/>
      <c r="BV46" s="72"/>
      <c r="BW46" s="73"/>
      <c r="BX46" s="74"/>
      <c r="BY46" s="75"/>
      <c r="BZ46" s="72"/>
      <c r="CA46" s="73"/>
      <c r="CB46" s="74"/>
      <c r="CC46" s="75"/>
      <c r="CD46" s="72"/>
      <c r="CE46" s="73"/>
      <c r="CF46" s="74"/>
      <c r="CG46" s="75"/>
      <c r="CH46" s="72"/>
      <c r="CI46" s="73"/>
      <c r="CJ46" s="74"/>
      <c r="CK46" s="75"/>
      <c r="CL46" s="72"/>
      <c r="CM46" s="73"/>
      <c r="CN46" s="74"/>
      <c r="CO46" s="75"/>
      <c r="CP46" s="72"/>
      <c r="CQ46" s="73"/>
      <c r="CR46" s="74"/>
      <c r="CS46" s="75"/>
      <c r="CT46" s="72"/>
      <c r="CU46" s="73"/>
      <c r="CV46" s="74"/>
      <c r="CW46" s="75"/>
      <c r="CX46" s="72"/>
      <c r="CY46" s="73"/>
      <c r="CZ46" s="74"/>
      <c r="DA46" s="75"/>
      <c r="DB46" s="72"/>
      <c r="DC46" s="73"/>
      <c r="DD46" s="74"/>
      <c r="DE46" s="75"/>
      <c r="DF46" s="72"/>
      <c r="DG46" s="73"/>
      <c r="DH46" s="74"/>
      <c r="DI46" s="75"/>
      <c r="DJ46" s="72"/>
      <c r="DK46" s="73"/>
      <c r="DL46" s="74"/>
      <c r="DM46" s="75"/>
      <c r="DN46" s="72"/>
      <c r="DO46" s="73"/>
      <c r="DP46" s="74"/>
      <c r="DQ46" s="75"/>
      <c r="DR46" s="72"/>
      <c r="DS46" s="73"/>
      <c r="DT46" s="74"/>
      <c r="DU46" s="75"/>
      <c r="DV46" s="72"/>
      <c r="DW46" s="73"/>
      <c r="DX46" s="74"/>
      <c r="DY46" s="75"/>
      <c r="DZ46" s="72"/>
      <c r="EA46" s="73"/>
      <c r="EB46" s="74"/>
      <c r="EC46" s="75"/>
      <c r="ED46" s="72"/>
      <c r="EE46" s="73"/>
      <c r="EF46" s="74"/>
      <c r="EG46" s="75"/>
      <c r="EH46" s="72"/>
      <c r="EI46" s="73"/>
      <c r="EJ46" s="74"/>
      <c r="EK46" s="75"/>
      <c r="EL46" s="72"/>
      <c r="EM46" s="73"/>
      <c r="EN46" s="74"/>
      <c r="EO46" s="75"/>
      <c r="EP46" s="72"/>
      <c r="EQ46" s="73"/>
      <c r="ER46" s="74"/>
      <c r="ES46" s="75"/>
      <c r="ET46" s="72"/>
      <c r="EU46" s="73"/>
      <c r="EV46" s="74"/>
      <c r="EW46" s="75"/>
      <c r="EX46" s="72"/>
      <c r="EY46" s="73"/>
      <c r="EZ46" s="74"/>
      <c r="FA46" s="75"/>
      <c r="FB46" s="72"/>
      <c r="FC46" s="73"/>
      <c r="FD46" s="74"/>
      <c r="FE46" s="75"/>
      <c r="FF46" s="72"/>
      <c r="FG46" s="73"/>
      <c r="FH46" s="74"/>
      <c r="FI46" s="75"/>
      <c r="FJ46" s="72"/>
      <c r="FK46" s="73"/>
      <c r="FL46" s="74"/>
      <c r="FM46" s="75"/>
      <c r="FN46" s="72"/>
      <c r="FO46" s="73"/>
      <c r="FP46" s="74"/>
      <c r="FQ46" s="75"/>
      <c r="FR46" s="72"/>
      <c r="FS46" s="73"/>
      <c r="FT46" s="74"/>
      <c r="FU46" s="75"/>
      <c r="FV46" s="72"/>
      <c r="FW46" s="73"/>
      <c r="FX46" s="74"/>
      <c r="FY46" s="75"/>
      <c r="FZ46" s="72"/>
      <c r="GA46" s="73"/>
      <c r="GB46" s="74"/>
      <c r="GC46" s="75"/>
      <c r="GD46" s="72"/>
      <c r="GE46" s="73"/>
      <c r="GF46" s="74"/>
      <c r="GG46" s="75"/>
      <c r="GH46" s="72"/>
      <c r="GI46" s="73"/>
      <c r="GJ46" s="74"/>
      <c r="GK46" s="75"/>
      <c r="GL46" s="72"/>
      <c r="GM46" s="73"/>
      <c r="GN46" s="74"/>
      <c r="GO46" s="75"/>
      <c r="GP46" s="72"/>
      <c r="GQ46" s="73"/>
      <c r="GR46" s="74"/>
      <c r="GS46" s="75"/>
      <c r="GT46" s="72"/>
      <c r="GU46" s="73"/>
      <c r="GV46" s="74"/>
      <c r="GW46" s="75"/>
      <c r="GX46" s="72"/>
      <c r="GY46" s="73"/>
      <c r="GZ46" s="74"/>
      <c r="HA46" s="75"/>
      <c r="HB46" s="72"/>
      <c r="HC46" s="73"/>
      <c r="HD46" s="74"/>
      <c r="HE46" s="75"/>
      <c r="HF46" s="72"/>
      <c r="HG46" s="73"/>
      <c r="HH46" s="74"/>
      <c r="HI46" s="75"/>
      <c r="HJ46" s="72"/>
      <c r="HK46" s="73"/>
      <c r="HL46" s="74"/>
      <c r="HM46" s="75"/>
      <c r="HN46" s="72"/>
      <c r="HO46" s="73"/>
      <c r="HP46" s="74"/>
      <c r="HQ46" s="75"/>
      <c r="HR46" s="72"/>
      <c r="HS46" s="73"/>
      <c r="HT46" s="74"/>
      <c r="HU46" s="75"/>
      <c r="HV46" s="72"/>
      <c r="HW46" s="73"/>
      <c r="HX46" s="74"/>
      <c r="HY46" s="75"/>
      <c r="HZ46" s="72"/>
      <c r="IA46" s="73"/>
      <c r="IB46" s="74"/>
      <c r="IC46" s="75"/>
      <c r="ID46" s="72"/>
      <c r="IE46" s="73"/>
      <c r="IF46" s="74"/>
      <c r="IG46" s="75"/>
      <c r="IH46" s="72"/>
      <c r="II46" s="73"/>
      <c r="IJ46" s="74"/>
      <c r="IK46" s="75"/>
      <c r="IL46" s="72"/>
      <c r="IM46" s="73"/>
      <c r="IN46" s="74"/>
      <c r="IO46" s="75"/>
      <c r="IP46" s="72"/>
      <c r="IQ46" s="73"/>
      <c r="IR46" s="74"/>
      <c r="IS46" s="75"/>
      <c r="IT46" s="72"/>
      <c r="IU46" s="73"/>
      <c r="IV46" s="74"/>
    </row>
    <row r="47" spans="1:256" s="23" customFormat="1" ht="30" customHeight="1">
      <c r="A47" s="50" t="s">
        <v>125</v>
      </c>
      <c r="B47" s="56" t="s">
        <v>123</v>
      </c>
      <c r="C47" s="59">
        <v>80</v>
      </c>
      <c r="D47" s="57">
        <v>80</v>
      </c>
      <c r="E47" s="32">
        <f t="shared" si="2"/>
        <v>100</v>
      </c>
      <c r="F47" s="19"/>
      <c r="G47" s="20"/>
      <c r="H47" s="17"/>
      <c r="I47" s="22"/>
      <c r="J47" s="19"/>
      <c r="K47" s="20"/>
      <c r="L47" s="17"/>
      <c r="M47" s="22"/>
      <c r="N47" s="19"/>
      <c r="O47" s="20"/>
      <c r="P47" s="17"/>
      <c r="Q47" s="22"/>
      <c r="R47" s="19"/>
      <c r="S47" s="20"/>
      <c r="T47" s="17"/>
      <c r="U47" s="22"/>
      <c r="V47" s="19"/>
      <c r="W47" s="20"/>
      <c r="X47" s="17"/>
      <c r="Y47" s="22"/>
      <c r="Z47" s="19"/>
      <c r="AA47" s="20"/>
      <c r="AB47" s="17"/>
      <c r="AC47" s="22"/>
      <c r="AD47" s="19"/>
      <c r="AE47" s="20"/>
      <c r="AF47" s="17"/>
      <c r="AG47" s="22"/>
      <c r="AH47" s="19"/>
      <c r="AI47" s="20"/>
      <c r="AJ47" s="17"/>
      <c r="AK47" s="22"/>
      <c r="AL47" s="19"/>
      <c r="AM47" s="20"/>
      <c r="AN47" s="17"/>
      <c r="AO47" s="22"/>
      <c r="AP47" s="19"/>
      <c r="AQ47" s="20"/>
      <c r="AR47" s="17"/>
      <c r="AS47" s="22"/>
      <c r="AT47" s="19"/>
      <c r="AU47" s="20"/>
      <c r="AV47" s="17"/>
      <c r="AW47" s="22"/>
      <c r="AX47" s="19"/>
      <c r="AY47" s="20"/>
      <c r="AZ47" s="17"/>
      <c r="BA47" s="22"/>
      <c r="BB47" s="19"/>
      <c r="BC47" s="20"/>
      <c r="BD47" s="17"/>
      <c r="BE47" s="22"/>
      <c r="BF47" s="19"/>
      <c r="BG47" s="20"/>
      <c r="BH47" s="17"/>
      <c r="BI47" s="22"/>
      <c r="BJ47" s="19"/>
      <c r="BK47" s="20"/>
      <c r="BL47" s="17"/>
      <c r="BM47" s="22"/>
      <c r="BN47" s="19"/>
      <c r="BO47" s="20"/>
      <c r="BP47" s="17"/>
      <c r="BQ47" s="22"/>
      <c r="BR47" s="19"/>
      <c r="BS47" s="20"/>
      <c r="BT47" s="17"/>
      <c r="BU47" s="22"/>
      <c r="BV47" s="19"/>
      <c r="BW47" s="20"/>
      <c r="BX47" s="17"/>
      <c r="BY47" s="22"/>
      <c r="BZ47" s="19"/>
      <c r="CA47" s="20"/>
      <c r="CB47" s="17"/>
      <c r="CC47" s="22"/>
      <c r="CD47" s="19"/>
      <c r="CE47" s="20"/>
      <c r="CF47" s="17"/>
      <c r="CG47" s="22"/>
      <c r="CH47" s="19"/>
      <c r="CI47" s="20"/>
      <c r="CJ47" s="17"/>
      <c r="CK47" s="22"/>
      <c r="CL47" s="19"/>
      <c r="CM47" s="20"/>
      <c r="CN47" s="17"/>
      <c r="CO47" s="22"/>
      <c r="CP47" s="19"/>
      <c r="CQ47" s="20"/>
      <c r="CR47" s="17"/>
      <c r="CS47" s="22"/>
      <c r="CT47" s="19"/>
      <c r="CU47" s="20"/>
      <c r="CV47" s="17"/>
      <c r="CW47" s="22"/>
      <c r="CX47" s="19"/>
      <c r="CY47" s="20"/>
      <c r="CZ47" s="17"/>
      <c r="DA47" s="22"/>
      <c r="DB47" s="19"/>
      <c r="DC47" s="20"/>
      <c r="DD47" s="17"/>
      <c r="DE47" s="22"/>
      <c r="DF47" s="19"/>
      <c r="DG47" s="20"/>
      <c r="DH47" s="17"/>
      <c r="DI47" s="22"/>
      <c r="DJ47" s="19"/>
      <c r="DK47" s="20"/>
      <c r="DL47" s="17"/>
      <c r="DM47" s="22"/>
      <c r="DN47" s="19"/>
      <c r="DO47" s="20"/>
      <c r="DP47" s="17"/>
      <c r="DQ47" s="22"/>
      <c r="DR47" s="19"/>
      <c r="DS47" s="20"/>
      <c r="DT47" s="17"/>
      <c r="DU47" s="22"/>
      <c r="DV47" s="19"/>
      <c r="DW47" s="20"/>
      <c r="DX47" s="17"/>
      <c r="DY47" s="22"/>
      <c r="DZ47" s="19"/>
      <c r="EA47" s="20"/>
      <c r="EB47" s="17"/>
      <c r="EC47" s="22"/>
      <c r="ED47" s="19"/>
      <c r="EE47" s="20"/>
      <c r="EF47" s="17"/>
      <c r="EG47" s="22"/>
      <c r="EH47" s="19"/>
      <c r="EI47" s="20"/>
      <c r="EJ47" s="17"/>
      <c r="EK47" s="22"/>
      <c r="EL47" s="19"/>
      <c r="EM47" s="20"/>
      <c r="EN47" s="17"/>
      <c r="EO47" s="22"/>
      <c r="EP47" s="19"/>
      <c r="EQ47" s="20"/>
      <c r="ER47" s="17"/>
      <c r="ES47" s="22"/>
      <c r="ET47" s="19"/>
      <c r="EU47" s="20"/>
      <c r="EV47" s="17"/>
      <c r="EW47" s="22"/>
      <c r="EX47" s="19"/>
      <c r="EY47" s="20"/>
      <c r="EZ47" s="17"/>
      <c r="FA47" s="22"/>
      <c r="FB47" s="19"/>
      <c r="FC47" s="20"/>
      <c r="FD47" s="17"/>
      <c r="FE47" s="22"/>
      <c r="FF47" s="19"/>
      <c r="FG47" s="20"/>
      <c r="FH47" s="17"/>
      <c r="FI47" s="22"/>
      <c r="FJ47" s="19"/>
      <c r="FK47" s="20"/>
      <c r="FL47" s="17"/>
      <c r="FM47" s="22"/>
      <c r="FN47" s="19"/>
      <c r="FO47" s="20"/>
      <c r="FP47" s="17"/>
      <c r="FQ47" s="22"/>
      <c r="FR47" s="19"/>
      <c r="FS47" s="20"/>
      <c r="FT47" s="17"/>
      <c r="FU47" s="22"/>
      <c r="FV47" s="19"/>
      <c r="FW47" s="20"/>
      <c r="FX47" s="17"/>
      <c r="FY47" s="22"/>
      <c r="FZ47" s="19"/>
      <c r="GA47" s="20"/>
      <c r="GB47" s="17"/>
      <c r="GC47" s="22"/>
      <c r="GD47" s="19"/>
      <c r="GE47" s="20"/>
      <c r="GF47" s="17"/>
      <c r="GG47" s="22"/>
      <c r="GH47" s="19"/>
      <c r="GI47" s="20"/>
      <c r="GJ47" s="17"/>
      <c r="GK47" s="22"/>
      <c r="GL47" s="19"/>
      <c r="GM47" s="20"/>
      <c r="GN47" s="17"/>
      <c r="GO47" s="22"/>
      <c r="GP47" s="19"/>
      <c r="GQ47" s="20"/>
      <c r="GR47" s="17"/>
      <c r="GS47" s="22"/>
      <c r="GT47" s="19"/>
      <c r="GU47" s="20"/>
      <c r="GV47" s="17"/>
      <c r="GW47" s="22"/>
      <c r="GX47" s="19"/>
      <c r="GY47" s="20"/>
      <c r="GZ47" s="17"/>
      <c r="HA47" s="22"/>
      <c r="HB47" s="19"/>
      <c r="HC47" s="20"/>
      <c r="HD47" s="17"/>
      <c r="HE47" s="22"/>
      <c r="HF47" s="19"/>
      <c r="HG47" s="20"/>
      <c r="HH47" s="17"/>
      <c r="HI47" s="22"/>
      <c r="HJ47" s="19"/>
      <c r="HK47" s="20"/>
      <c r="HL47" s="17"/>
      <c r="HM47" s="22"/>
      <c r="HN47" s="19"/>
      <c r="HO47" s="20"/>
      <c r="HP47" s="17"/>
      <c r="HQ47" s="22"/>
      <c r="HR47" s="19"/>
      <c r="HS47" s="20"/>
      <c r="HT47" s="17"/>
      <c r="HU47" s="22"/>
      <c r="HV47" s="19"/>
      <c r="HW47" s="20"/>
      <c r="HX47" s="17"/>
      <c r="HY47" s="22"/>
      <c r="HZ47" s="19"/>
      <c r="IA47" s="20"/>
      <c r="IB47" s="17"/>
      <c r="IC47" s="22"/>
      <c r="ID47" s="19"/>
      <c r="IE47" s="20"/>
      <c r="IF47" s="17"/>
      <c r="IG47" s="22"/>
      <c r="IH47" s="19"/>
      <c r="II47" s="20"/>
      <c r="IJ47" s="17"/>
      <c r="IK47" s="22"/>
      <c r="IL47" s="19"/>
      <c r="IM47" s="20"/>
      <c r="IN47" s="17"/>
      <c r="IO47" s="22"/>
      <c r="IP47" s="19"/>
      <c r="IQ47" s="20"/>
      <c r="IR47" s="17"/>
      <c r="IS47" s="22"/>
      <c r="IT47" s="19"/>
      <c r="IU47" s="20"/>
      <c r="IV47" s="17"/>
    </row>
    <row r="48" spans="1:6" ht="17.25">
      <c r="A48" s="63"/>
      <c r="B48" s="28" t="s">
        <v>0</v>
      </c>
      <c r="C48" s="42">
        <f>C5+C34</f>
        <v>24017.000000000004</v>
      </c>
      <c r="D48" s="42">
        <f>D34+D5</f>
        <v>24046.600000000002</v>
      </c>
      <c r="E48" s="29">
        <f t="shared" si="2"/>
        <v>100.12324603405919</v>
      </c>
      <c r="F48" s="5"/>
    </row>
    <row r="49" spans="1:6" ht="17.25">
      <c r="A49" s="63"/>
      <c r="B49" s="28" t="s">
        <v>36</v>
      </c>
      <c r="C49" s="42"/>
      <c r="D49" s="42">
        <f>D48-D76</f>
        <v>-8453.700000000004</v>
      </c>
      <c r="E49" s="29"/>
      <c r="F49" s="5"/>
    </row>
    <row r="50" spans="1:6" ht="18.75" customHeight="1">
      <c r="A50" s="65"/>
      <c r="B50" s="28" t="s">
        <v>1</v>
      </c>
      <c r="C50" s="42">
        <f>C48</f>
        <v>24017.000000000004</v>
      </c>
      <c r="D50" s="42">
        <f>D5+D34</f>
        <v>24046.600000000002</v>
      </c>
      <c r="E50" s="29">
        <f>D50/C50*100</f>
        <v>100.12324603405919</v>
      </c>
      <c r="F50" s="5"/>
    </row>
    <row r="51" spans="1:6" ht="15.75" customHeight="1">
      <c r="A51" s="66"/>
      <c r="B51" s="28"/>
      <c r="C51" s="43"/>
      <c r="D51" s="43"/>
      <c r="E51" s="39"/>
      <c r="F51" s="5"/>
    </row>
    <row r="52" spans="1:6" ht="15" customHeight="1">
      <c r="A52" s="38"/>
      <c r="B52" s="28" t="s">
        <v>2</v>
      </c>
      <c r="C52" s="43"/>
      <c r="D52" s="43"/>
      <c r="E52" s="39"/>
      <c r="F52" s="5"/>
    </row>
    <row r="53" spans="1:6" ht="18.75" customHeight="1">
      <c r="A53" s="40" t="s">
        <v>20</v>
      </c>
      <c r="B53" s="28" t="s">
        <v>21</v>
      </c>
      <c r="C53" s="42">
        <f>C54+C55+C57+C58+C56</f>
        <v>6089</v>
      </c>
      <c r="D53" s="42">
        <f>D54+D55+D57+D58+D56</f>
        <v>4824</v>
      </c>
      <c r="E53" s="29">
        <f>D53/C53*100</f>
        <v>79.22483166365578</v>
      </c>
      <c r="F53" s="5"/>
    </row>
    <row r="54" spans="1:6" ht="15.75" customHeight="1">
      <c r="A54" s="41" t="s">
        <v>22</v>
      </c>
      <c r="B54" s="34" t="s">
        <v>34</v>
      </c>
      <c r="C54" s="47">
        <v>986</v>
      </c>
      <c r="D54" s="47">
        <v>986</v>
      </c>
      <c r="E54" s="29">
        <f>D54/C54*100</f>
        <v>100</v>
      </c>
      <c r="F54" s="5"/>
    </row>
    <row r="55" spans="1:6" ht="15.75" customHeight="1">
      <c r="A55" s="41" t="s">
        <v>23</v>
      </c>
      <c r="B55" s="34" t="s">
        <v>35</v>
      </c>
      <c r="C55" s="47">
        <v>2334.6</v>
      </c>
      <c r="D55" s="47">
        <v>2327.1</v>
      </c>
      <c r="E55" s="29">
        <f>D55/C55*100</f>
        <v>99.67874582369572</v>
      </c>
      <c r="F55" s="5"/>
    </row>
    <row r="56" spans="1:6" ht="15.75" customHeight="1">
      <c r="A56" s="41" t="s">
        <v>145</v>
      </c>
      <c r="B56" s="34" t="s">
        <v>146</v>
      </c>
      <c r="C56" s="47">
        <v>185</v>
      </c>
      <c r="D56" s="47">
        <v>183.9</v>
      </c>
      <c r="E56" s="29">
        <f>D56/C56*100</f>
        <v>99.40540540540542</v>
      </c>
      <c r="F56" s="5"/>
    </row>
    <row r="57" spans="1:6" ht="17.25">
      <c r="A57" s="41" t="s">
        <v>41</v>
      </c>
      <c r="B57" s="34" t="s">
        <v>24</v>
      </c>
      <c r="C57" s="43">
        <v>75</v>
      </c>
      <c r="D57" s="43">
        <v>0</v>
      </c>
      <c r="E57" s="29">
        <f>D57/C57*100</f>
        <v>0</v>
      </c>
      <c r="F57" s="5"/>
    </row>
    <row r="58" spans="1:6" ht="17.25">
      <c r="A58" s="41" t="s">
        <v>56</v>
      </c>
      <c r="B58" s="34" t="s">
        <v>25</v>
      </c>
      <c r="C58" s="43">
        <v>2508.4</v>
      </c>
      <c r="D58" s="43">
        <v>1327</v>
      </c>
      <c r="E58" s="29">
        <f aca="true" t="shared" si="3" ref="E58:E76">D58/C58*100</f>
        <v>52.902248445224046</v>
      </c>
      <c r="F58" s="5"/>
    </row>
    <row r="59" spans="1:6" ht="17.25">
      <c r="A59" s="40" t="s">
        <v>53</v>
      </c>
      <c r="B59" s="28" t="s">
        <v>54</v>
      </c>
      <c r="C59" s="42">
        <f>C60</f>
        <v>123</v>
      </c>
      <c r="D59" s="42">
        <f>D60</f>
        <v>123</v>
      </c>
      <c r="E59" s="29">
        <f t="shared" si="3"/>
        <v>100</v>
      </c>
      <c r="F59" s="5"/>
    </row>
    <row r="60" spans="1:6" ht="17.25">
      <c r="A60" s="41" t="s">
        <v>71</v>
      </c>
      <c r="B60" s="34" t="s">
        <v>72</v>
      </c>
      <c r="C60" s="43">
        <v>123</v>
      </c>
      <c r="D60" s="43">
        <v>123</v>
      </c>
      <c r="E60" s="29">
        <f t="shared" si="3"/>
        <v>100</v>
      </c>
      <c r="F60" s="5"/>
    </row>
    <row r="61" spans="1:6" ht="17.25">
      <c r="A61" s="40" t="s">
        <v>38</v>
      </c>
      <c r="B61" s="28" t="s">
        <v>39</v>
      </c>
      <c r="C61" s="42">
        <f>C62+C63</f>
        <v>906</v>
      </c>
      <c r="D61" s="42">
        <f>D62+D63</f>
        <v>674.6</v>
      </c>
      <c r="E61" s="29">
        <f t="shared" si="3"/>
        <v>74.45916114790288</v>
      </c>
      <c r="F61" s="5"/>
    </row>
    <row r="62" spans="1:6" ht="36.75" customHeight="1">
      <c r="A62" s="41" t="s">
        <v>73</v>
      </c>
      <c r="B62" s="34" t="s">
        <v>74</v>
      </c>
      <c r="C62" s="43">
        <v>901</v>
      </c>
      <c r="D62" s="43">
        <v>674.6</v>
      </c>
      <c r="E62" s="29">
        <f t="shared" si="3"/>
        <v>74.87236403995561</v>
      </c>
      <c r="F62" s="5"/>
    </row>
    <row r="63" spans="1:6" ht="40.5" customHeight="1">
      <c r="A63" s="41" t="s">
        <v>57</v>
      </c>
      <c r="B63" s="34" t="s">
        <v>58</v>
      </c>
      <c r="C63" s="43">
        <v>5</v>
      </c>
      <c r="D63" s="43">
        <v>0</v>
      </c>
      <c r="E63" s="29">
        <f t="shared" si="3"/>
        <v>0</v>
      </c>
      <c r="F63" s="5"/>
    </row>
    <row r="64" spans="1:6" ht="17.25">
      <c r="A64" s="40" t="s">
        <v>45</v>
      </c>
      <c r="B64" s="28" t="s">
        <v>46</v>
      </c>
      <c r="C64" s="42">
        <f>C65+C66</f>
        <v>15583.7</v>
      </c>
      <c r="D64" s="42">
        <f>SUM(D65:D66)</f>
        <v>15254.2</v>
      </c>
      <c r="E64" s="29">
        <f t="shared" si="3"/>
        <v>97.88561124764979</v>
      </c>
      <c r="F64" s="5"/>
    </row>
    <row r="65" spans="1:6" ht="17.25">
      <c r="A65" s="41" t="s">
        <v>48</v>
      </c>
      <c r="B65" s="34" t="s">
        <v>49</v>
      </c>
      <c r="C65" s="43">
        <v>15</v>
      </c>
      <c r="D65" s="43">
        <v>15</v>
      </c>
      <c r="E65" s="29">
        <f t="shared" si="3"/>
        <v>100</v>
      </c>
      <c r="F65" s="5"/>
    </row>
    <row r="66" spans="1:6" ht="17.25">
      <c r="A66" s="41" t="s">
        <v>75</v>
      </c>
      <c r="B66" s="34" t="s">
        <v>94</v>
      </c>
      <c r="C66" s="43">
        <v>15568.7</v>
      </c>
      <c r="D66" s="43">
        <v>15239.2</v>
      </c>
      <c r="E66" s="29">
        <f t="shared" si="3"/>
        <v>97.88357409417614</v>
      </c>
      <c r="F66" s="5"/>
    </row>
    <row r="67" spans="1:6" ht="17.25">
      <c r="A67" s="40" t="s">
        <v>26</v>
      </c>
      <c r="B67" s="28" t="s">
        <v>27</v>
      </c>
      <c r="C67" s="42">
        <f>C68+C70+C71</f>
        <v>17339.100000000002</v>
      </c>
      <c r="D67" s="42">
        <f>D68+D69+D70+D71</f>
        <v>6131.4</v>
      </c>
      <c r="E67" s="29">
        <f t="shared" si="3"/>
        <v>35.36169697389137</v>
      </c>
      <c r="F67" s="5"/>
    </row>
    <row r="68" spans="1:6" ht="17.25">
      <c r="A68" s="41" t="s">
        <v>43</v>
      </c>
      <c r="B68" s="34" t="s">
        <v>44</v>
      </c>
      <c r="C68" s="43">
        <v>15</v>
      </c>
      <c r="D68" s="43">
        <v>9.4</v>
      </c>
      <c r="E68" s="29">
        <f>D68/C68*100</f>
        <v>62.66666666666667</v>
      </c>
      <c r="F68" s="5"/>
    </row>
    <row r="69" spans="1:6" ht="17.25">
      <c r="A69" s="41" t="s">
        <v>137</v>
      </c>
      <c r="B69" s="34" t="s">
        <v>138</v>
      </c>
      <c r="C69" s="43">
        <v>0</v>
      </c>
      <c r="D69" s="43">
        <v>0</v>
      </c>
      <c r="E69" s="29">
        <v>0</v>
      </c>
      <c r="F69" s="5"/>
    </row>
    <row r="70" spans="1:6" ht="17.25">
      <c r="A70" s="41" t="s">
        <v>76</v>
      </c>
      <c r="B70" s="34" t="s">
        <v>77</v>
      </c>
      <c r="C70" s="43">
        <v>17220.4</v>
      </c>
      <c r="D70" s="43">
        <v>6018.3</v>
      </c>
      <c r="E70" s="29">
        <f t="shared" si="3"/>
        <v>34.948665536224475</v>
      </c>
      <c r="F70" s="5"/>
    </row>
    <row r="71" spans="1:6" ht="17.25">
      <c r="A71" s="41" t="s">
        <v>62</v>
      </c>
      <c r="B71" s="34" t="s">
        <v>63</v>
      </c>
      <c r="C71" s="43">
        <v>103.7</v>
      </c>
      <c r="D71" s="43">
        <v>103.7</v>
      </c>
      <c r="E71" s="29">
        <f>D71/C71*100</f>
        <v>100</v>
      </c>
      <c r="F71" s="5"/>
    </row>
    <row r="72" spans="1:6" ht="17.25">
      <c r="A72" s="40" t="s">
        <v>7</v>
      </c>
      <c r="B72" s="28" t="s">
        <v>55</v>
      </c>
      <c r="C72" s="42">
        <f>C73</f>
        <v>10615.5</v>
      </c>
      <c r="D72" s="42">
        <f>D73</f>
        <v>4492.2</v>
      </c>
      <c r="E72" s="29">
        <f t="shared" si="3"/>
        <v>42.3173661155857</v>
      </c>
      <c r="F72" s="5"/>
    </row>
    <row r="73" spans="1:6" ht="17.25">
      <c r="A73" s="41" t="s">
        <v>28</v>
      </c>
      <c r="B73" s="34" t="s">
        <v>3</v>
      </c>
      <c r="C73" s="43">
        <v>10615.5</v>
      </c>
      <c r="D73" s="43">
        <v>4492.2</v>
      </c>
      <c r="E73" s="32">
        <f t="shared" si="3"/>
        <v>42.3173661155857</v>
      </c>
      <c r="F73" s="5"/>
    </row>
    <row r="74" spans="1:6" ht="19.5" customHeight="1">
      <c r="A74" s="40" t="s">
        <v>32</v>
      </c>
      <c r="B74" s="28" t="s">
        <v>42</v>
      </c>
      <c r="C74" s="42">
        <f>C75</f>
        <v>1752.4</v>
      </c>
      <c r="D74" s="42">
        <f>D75</f>
        <v>1000.9</v>
      </c>
      <c r="E74" s="29">
        <f t="shared" si="3"/>
        <v>57.11595526135586</v>
      </c>
      <c r="F74" s="5"/>
    </row>
    <row r="75" spans="1:6" ht="17.25">
      <c r="A75" s="41" t="s">
        <v>59</v>
      </c>
      <c r="B75" s="34" t="s">
        <v>60</v>
      </c>
      <c r="C75" s="43">
        <v>1752.4</v>
      </c>
      <c r="D75" s="43">
        <v>1000.9</v>
      </c>
      <c r="E75" s="32">
        <f t="shared" si="3"/>
        <v>57.11595526135586</v>
      </c>
      <c r="F75" s="5"/>
    </row>
    <row r="76" spans="1:6" ht="17.25">
      <c r="A76" s="40" t="s">
        <v>33</v>
      </c>
      <c r="B76" s="28" t="s">
        <v>5</v>
      </c>
      <c r="C76" s="42">
        <f>C53+C59+C61+C64+C67+C72+C74</f>
        <v>52408.700000000004</v>
      </c>
      <c r="D76" s="42">
        <f>D53+D59+D61+D64+D67+D72+D74</f>
        <v>32500.300000000007</v>
      </c>
      <c r="E76" s="29">
        <f t="shared" si="3"/>
        <v>62.01317720149518</v>
      </c>
      <c r="F76" s="5"/>
    </row>
    <row r="77" spans="1:5" ht="17.25">
      <c r="A77" s="7"/>
      <c r="B77" s="8"/>
      <c r="C77" s="9"/>
      <c r="D77" s="10"/>
      <c r="E77" s="11"/>
    </row>
    <row r="78" spans="1:5" ht="17.25">
      <c r="A78" s="105" t="s">
        <v>96</v>
      </c>
      <c r="B78" s="105"/>
      <c r="C78" s="105"/>
      <c r="D78" s="105"/>
      <c r="E78" s="105"/>
    </row>
    <row r="79" spans="1:5" ht="17.25">
      <c r="A79" s="14"/>
      <c r="B79" s="12"/>
      <c r="C79" s="14"/>
      <c r="D79" s="14"/>
      <c r="E79" s="15"/>
    </row>
    <row r="80" spans="1:5" ht="17.25">
      <c r="A80" s="14"/>
      <c r="B80" s="12"/>
      <c r="C80" s="14"/>
      <c r="D80" s="14"/>
      <c r="E80" s="15"/>
    </row>
    <row r="81" spans="1:5" ht="17.25">
      <c r="A81" s="12"/>
      <c r="B81" s="12"/>
      <c r="C81" s="12"/>
      <c r="D81" s="13"/>
      <c r="E81" s="13"/>
    </row>
    <row r="82" spans="1:5" ht="17.25">
      <c r="A82" s="12"/>
      <c r="B82" s="12"/>
      <c r="C82" s="12"/>
      <c r="D82" s="13"/>
      <c r="E82" s="13"/>
    </row>
    <row r="83" spans="1:5" ht="17.25">
      <c r="A83" s="12"/>
      <c r="B83" s="12"/>
      <c r="C83" s="12"/>
      <c r="D83" s="13"/>
      <c r="E83" s="13"/>
    </row>
    <row r="84" spans="1:5" ht="17.25">
      <c r="A84" s="12"/>
      <c r="B84" s="12"/>
      <c r="C84" s="12"/>
      <c r="D84" s="13"/>
      <c r="E84" s="13"/>
    </row>
    <row r="85" spans="1:5" ht="17.25">
      <c r="A85" s="12"/>
      <c r="B85" s="12"/>
      <c r="C85" s="12"/>
      <c r="D85" s="13"/>
      <c r="E85" s="13"/>
    </row>
  </sheetData>
  <sheetProtection/>
  <mergeCells count="3">
    <mergeCell ref="A1:E1"/>
    <mergeCell ref="A2:E2"/>
    <mergeCell ref="A78:E78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2021-02-25T00:23:46Z</cp:lastPrinted>
  <dcterms:created xsi:type="dcterms:W3CDTF">2001-10-18T06:42:46Z</dcterms:created>
  <dcterms:modified xsi:type="dcterms:W3CDTF">2023-02-01T05:00:25Z</dcterms:modified>
  <cp:category/>
  <cp:version/>
  <cp:contentType/>
  <cp:contentStatus/>
</cp:coreProperties>
</file>